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\Desktop\"/>
    </mc:Choice>
  </mc:AlternateContent>
  <bookViews>
    <workbookView xWindow="0" yWindow="0" windowWidth="20070" windowHeight="9060"/>
  </bookViews>
  <sheets>
    <sheet name="7-11 лет" sheetId="1" r:id="rId1"/>
    <sheet name="меню  7-11 лет" sheetId="2" r:id="rId2"/>
    <sheet name="12 лет и старше " sheetId="3" r:id="rId3"/>
    <sheet name="меню 12 лет и старше" sheetId="4" r:id="rId4"/>
    <sheet name="Лист1" sheetId="11" r:id="rId5"/>
  </sheets>
  <definedNames>
    <definedName name="_xlnm.Print_Area" localSheetId="2">'12 лет и старше '!$A$1:$AG$441</definedName>
    <definedName name="_xlnm.Print_Area" localSheetId="0">'7-11 лет'!$A$1:$AG$442</definedName>
    <definedName name="_xlnm.Print_Area" localSheetId="1">'меню  7-11 лет'!$A$1:$I$505</definedName>
    <definedName name="_xlnm.Print_Area" localSheetId="3">'меню 12 лет и старше'!$A$1:$I$506</definedName>
  </definedNames>
  <calcPr calcId="152511"/>
</workbook>
</file>

<file path=xl/calcChain.xml><?xml version="1.0" encoding="utf-8"?>
<calcChain xmlns="http://schemas.openxmlformats.org/spreadsheetml/2006/main">
  <c r="I44" i="2" l="1"/>
  <c r="F21" i="2" l="1"/>
  <c r="D125" i="1" l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C125" i="1"/>
  <c r="C42" i="1"/>
  <c r="E417" i="4"/>
  <c r="F417" i="4"/>
  <c r="G417" i="4"/>
  <c r="H417" i="4"/>
  <c r="I417" i="4"/>
  <c r="D417" i="4"/>
  <c r="C417" i="4"/>
  <c r="E263" i="4"/>
  <c r="F263" i="4"/>
  <c r="G263" i="4"/>
  <c r="H263" i="4"/>
  <c r="I263" i="4"/>
  <c r="D263" i="4"/>
  <c r="C263" i="4"/>
  <c r="E106" i="4"/>
  <c r="F106" i="4"/>
  <c r="G106" i="4"/>
  <c r="H106" i="4"/>
  <c r="I106" i="4"/>
  <c r="D106" i="4"/>
  <c r="C106" i="4"/>
  <c r="E136" i="4"/>
  <c r="F136" i="4"/>
  <c r="G136" i="4"/>
  <c r="H136" i="4"/>
  <c r="I136" i="4"/>
  <c r="D136" i="4"/>
  <c r="C136" i="4"/>
  <c r="E44" i="4"/>
  <c r="F44" i="4"/>
  <c r="G44" i="4"/>
  <c r="H44" i="4"/>
  <c r="I44" i="4"/>
  <c r="D44" i="4"/>
  <c r="C44" i="4"/>
  <c r="E136" i="2"/>
  <c r="F136" i="2"/>
  <c r="G136" i="2"/>
  <c r="H136" i="2"/>
  <c r="I136" i="2"/>
  <c r="D136" i="2"/>
  <c r="C136" i="2"/>
  <c r="E44" i="2"/>
  <c r="F44" i="2"/>
  <c r="G44" i="2"/>
  <c r="H44" i="2"/>
  <c r="D44" i="2"/>
  <c r="C44" i="2"/>
  <c r="E417" i="2"/>
  <c r="F417" i="2"/>
  <c r="G417" i="2"/>
  <c r="H417" i="2"/>
  <c r="I417" i="2"/>
  <c r="D417" i="2"/>
  <c r="C417" i="2"/>
  <c r="E263" i="2"/>
  <c r="F263" i="2"/>
  <c r="G263" i="2"/>
  <c r="H263" i="2"/>
  <c r="I263" i="2"/>
  <c r="D263" i="2"/>
  <c r="C263" i="2"/>
  <c r="E106" i="2"/>
  <c r="F106" i="2"/>
  <c r="G106" i="2"/>
  <c r="H106" i="2"/>
  <c r="I106" i="2"/>
  <c r="D106" i="2"/>
  <c r="C106" i="2"/>
  <c r="D296" i="3" l="1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R296" i="3"/>
  <c r="S296" i="3"/>
  <c r="T296" i="3"/>
  <c r="U296" i="3"/>
  <c r="V296" i="3"/>
  <c r="W296" i="3"/>
  <c r="X296" i="3"/>
  <c r="Y296" i="3"/>
  <c r="Z296" i="3"/>
  <c r="AA296" i="3"/>
  <c r="AB296" i="3"/>
  <c r="AC296" i="3"/>
  <c r="AD296" i="3"/>
  <c r="AE296" i="3"/>
  <c r="AF296" i="3"/>
  <c r="AG296" i="3"/>
  <c r="C296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C254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C183" i="3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C296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C254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C183" i="1"/>
  <c r="C200" i="4" l="1"/>
  <c r="E200" i="4"/>
  <c r="F200" i="4"/>
  <c r="G200" i="4"/>
  <c r="H200" i="4"/>
  <c r="I200" i="4"/>
  <c r="D200" i="4"/>
  <c r="E200" i="2"/>
  <c r="F200" i="2"/>
  <c r="G200" i="2"/>
  <c r="H200" i="2"/>
  <c r="I200" i="2"/>
  <c r="D200" i="2"/>
  <c r="C200" i="2"/>
  <c r="E325" i="4"/>
  <c r="F325" i="4"/>
  <c r="G325" i="4"/>
  <c r="H325" i="4"/>
  <c r="I325" i="4"/>
  <c r="D325" i="4"/>
  <c r="C325" i="4"/>
  <c r="E277" i="4"/>
  <c r="F277" i="4"/>
  <c r="G277" i="4"/>
  <c r="H277" i="4"/>
  <c r="I277" i="4"/>
  <c r="D277" i="4"/>
  <c r="C277" i="4"/>
  <c r="E13" i="4"/>
  <c r="F13" i="4"/>
  <c r="G13" i="4"/>
  <c r="H13" i="4"/>
  <c r="I13" i="4"/>
  <c r="D13" i="4"/>
  <c r="C13" i="4"/>
  <c r="E325" i="2"/>
  <c r="F325" i="2"/>
  <c r="G325" i="2"/>
  <c r="H325" i="2"/>
  <c r="I325" i="2"/>
  <c r="D325" i="2"/>
  <c r="C325" i="2"/>
  <c r="E13" i="2"/>
  <c r="F13" i="2"/>
  <c r="G13" i="2"/>
  <c r="H13" i="2"/>
  <c r="I13" i="2"/>
  <c r="D13" i="2"/>
  <c r="C13" i="2"/>
  <c r="E307" i="4" l="1"/>
  <c r="F307" i="4"/>
  <c r="G307" i="4"/>
  <c r="H307" i="4"/>
  <c r="I307" i="4"/>
  <c r="D307" i="4"/>
  <c r="C307" i="4"/>
  <c r="E245" i="4" l="1"/>
  <c r="F245" i="4"/>
  <c r="G245" i="4"/>
  <c r="H245" i="4"/>
  <c r="I245" i="4"/>
  <c r="D245" i="4"/>
  <c r="C245" i="4"/>
  <c r="E214" i="4"/>
  <c r="F214" i="4"/>
  <c r="G214" i="4"/>
  <c r="H214" i="4"/>
  <c r="I214" i="4"/>
  <c r="D214" i="4"/>
  <c r="C214" i="4"/>
  <c r="E245" i="2" l="1"/>
  <c r="F245" i="2"/>
  <c r="G245" i="2"/>
  <c r="H245" i="2"/>
  <c r="I245" i="2"/>
  <c r="D245" i="2"/>
  <c r="C245" i="2"/>
  <c r="E307" i="2"/>
  <c r="F307" i="2"/>
  <c r="G307" i="2"/>
  <c r="H307" i="2"/>
  <c r="I307" i="2"/>
  <c r="D307" i="2"/>
  <c r="C307" i="2"/>
  <c r="E214" i="2"/>
  <c r="F214" i="2"/>
  <c r="G214" i="2"/>
  <c r="H214" i="2"/>
  <c r="I214" i="2"/>
  <c r="D214" i="2"/>
  <c r="C214" i="2"/>
  <c r="I455" i="2" l="1"/>
  <c r="E150" i="4"/>
  <c r="F150" i="4"/>
  <c r="G150" i="4"/>
  <c r="H150" i="4"/>
  <c r="I150" i="4"/>
  <c r="D150" i="4"/>
  <c r="C150" i="4"/>
  <c r="E119" i="4"/>
  <c r="F119" i="4"/>
  <c r="G119" i="4"/>
  <c r="H119" i="4"/>
  <c r="I119" i="4"/>
  <c r="D119" i="4"/>
  <c r="C119" i="4"/>
  <c r="E88" i="4"/>
  <c r="F88" i="4"/>
  <c r="G88" i="4"/>
  <c r="H88" i="4"/>
  <c r="I88" i="4"/>
  <c r="D88" i="4"/>
  <c r="C88" i="4"/>
  <c r="E88" i="2"/>
  <c r="F88" i="2"/>
  <c r="G88" i="2"/>
  <c r="H88" i="2"/>
  <c r="I88" i="2"/>
  <c r="D88" i="2"/>
  <c r="C88" i="2"/>
  <c r="E150" i="2"/>
  <c r="F150" i="2"/>
  <c r="G150" i="2"/>
  <c r="H150" i="2"/>
  <c r="I150" i="2"/>
  <c r="D150" i="2"/>
  <c r="C150" i="2"/>
  <c r="E277" i="2"/>
  <c r="F277" i="2"/>
  <c r="G277" i="2"/>
  <c r="H277" i="2"/>
  <c r="I277" i="2"/>
  <c r="D277" i="2"/>
  <c r="C277" i="2"/>
  <c r="E119" i="2"/>
  <c r="F119" i="2"/>
  <c r="G119" i="2"/>
  <c r="H119" i="2"/>
  <c r="I119" i="2"/>
  <c r="D119" i="2"/>
  <c r="C119" i="2"/>
  <c r="E385" i="4"/>
  <c r="F385" i="4"/>
  <c r="G385" i="4"/>
  <c r="H385" i="4"/>
  <c r="I385" i="4"/>
  <c r="D385" i="4"/>
  <c r="C385" i="4"/>
  <c r="E385" i="2"/>
  <c r="F385" i="2"/>
  <c r="G385" i="2"/>
  <c r="H385" i="2"/>
  <c r="I385" i="2"/>
  <c r="D385" i="2"/>
  <c r="C385" i="2"/>
  <c r="E114" i="2"/>
  <c r="F114" i="2"/>
  <c r="F122" i="2" s="1"/>
  <c r="G114" i="2"/>
  <c r="H114" i="2"/>
  <c r="I114" i="2"/>
  <c r="D114" i="2"/>
  <c r="C114" i="2"/>
  <c r="I461" i="4" l="1"/>
  <c r="I456" i="4"/>
  <c r="I447" i="4"/>
  <c r="I430" i="4"/>
  <c r="I425" i="4"/>
  <c r="I399" i="4"/>
  <c r="I394" i="4"/>
  <c r="I369" i="4"/>
  <c r="I364" i="4"/>
  <c r="I356" i="4"/>
  <c r="I464" i="4" l="1"/>
  <c r="I372" i="4"/>
  <c r="I433" i="4"/>
  <c r="I402" i="4"/>
  <c r="I340" i="4"/>
  <c r="I335" i="4"/>
  <c r="I302" i="4"/>
  <c r="I294" i="4"/>
  <c r="I272" i="4"/>
  <c r="I240" i="4"/>
  <c r="I231" i="4"/>
  <c r="I209" i="4"/>
  <c r="I182" i="4"/>
  <c r="I177" i="4"/>
  <c r="I167" i="4"/>
  <c r="I145" i="4"/>
  <c r="I114" i="4"/>
  <c r="I122" i="4" s="1"/>
  <c r="I83" i="4"/>
  <c r="I74" i="4"/>
  <c r="I58" i="4"/>
  <c r="I53" i="4"/>
  <c r="I26" i="4"/>
  <c r="I21" i="4"/>
  <c r="I460" i="2"/>
  <c r="I446" i="2"/>
  <c r="I430" i="2"/>
  <c r="I425" i="2"/>
  <c r="I280" i="4" l="1"/>
  <c r="I153" i="4"/>
  <c r="I29" i="4"/>
  <c r="I310" i="4"/>
  <c r="I248" i="4"/>
  <c r="I61" i="4"/>
  <c r="I217" i="4"/>
  <c r="I343" i="4"/>
  <c r="I503" i="4"/>
  <c r="I185" i="4"/>
  <c r="I505" i="4"/>
  <c r="I91" i="4"/>
  <c r="I504" i="4"/>
  <c r="I463" i="2"/>
  <c r="I433" i="2"/>
  <c r="I399" i="2"/>
  <c r="I394" i="2"/>
  <c r="I369" i="2"/>
  <c r="I364" i="2"/>
  <c r="I356" i="2"/>
  <c r="I340" i="2"/>
  <c r="I335" i="2"/>
  <c r="I302" i="2"/>
  <c r="I294" i="2"/>
  <c r="I272" i="2"/>
  <c r="I240" i="2"/>
  <c r="I231" i="2"/>
  <c r="I209" i="2"/>
  <c r="I182" i="2"/>
  <c r="I177" i="2"/>
  <c r="I167" i="2"/>
  <c r="I145" i="2"/>
  <c r="I83" i="2"/>
  <c r="I74" i="2"/>
  <c r="I185" i="2" l="1"/>
  <c r="I372" i="2"/>
  <c r="I153" i="2"/>
  <c r="I310" i="2"/>
  <c r="I217" i="2"/>
  <c r="I343" i="2"/>
  <c r="I402" i="2"/>
  <c r="I122" i="2"/>
  <c r="I280" i="2"/>
  <c r="I91" i="2"/>
  <c r="I248" i="2"/>
  <c r="I58" i="2"/>
  <c r="I53" i="2"/>
  <c r="I26" i="2"/>
  <c r="I21" i="2"/>
  <c r="I29" i="2" l="1"/>
  <c r="I502" i="2"/>
  <c r="I503" i="2"/>
  <c r="I504" i="2"/>
  <c r="I61" i="2"/>
  <c r="C306" i="3" l="1"/>
  <c r="C306" i="1"/>
  <c r="E335" i="4"/>
  <c r="F335" i="4"/>
  <c r="G335" i="4"/>
  <c r="H335" i="4"/>
  <c r="D335" i="4"/>
  <c r="C335" i="4"/>
  <c r="E335" i="2"/>
  <c r="F335" i="2"/>
  <c r="G335" i="2"/>
  <c r="H335" i="2"/>
  <c r="D335" i="2"/>
  <c r="C335" i="2"/>
  <c r="D353" i="3" l="1"/>
  <c r="E353" i="3"/>
  <c r="F353" i="3"/>
  <c r="G353" i="3"/>
  <c r="H353" i="3"/>
  <c r="I353" i="3"/>
  <c r="J353" i="3"/>
  <c r="K353" i="3"/>
  <c r="L353" i="3"/>
  <c r="M353" i="3"/>
  <c r="N353" i="3"/>
  <c r="O353" i="3"/>
  <c r="P353" i="3"/>
  <c r="Q353" i="3"/>
  <c r="R353" i="3"/>
  <c r="S353" i="3"/>
  <c r="T353" i="3"/>
  <c r="U353" i="3"/>
  <c r="V353" i="3"/>
  <c r="W353" i="3"/>
  <c r="X353" i="3"/>
  <c r="Y353" i="3"/>
  <c r="Z353" i="3"/>
  <c r="AA353" i="3"/>
  <c r="AB353" i="3"/>
  <c r="AC353" i="3"/>
  <c r="AD353" i="3"/>
  <c r="AE353" i="3"/>
  <c r="AF353" i="3"/>
  <c r="AG353" i="3"/>
  <c r="C353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R276" i="3"/>
  <c r="S276" i="3"/>
  <c r="T276" i="3"/>
  <c r="U276" i="3"/>
  <c r="V276" i="3"/>
  <c r="W276" i="3"/>
  <c r="X276" i="3"/>
  <c r="Y276" i="3"/>
  <c r="Z276" i="3"/>
  <c r="AA276" i="3"/>
  <c r="AB276" i="3"/>
  <c r="AC276" i="3"/>
  <c r="AD276" i="3"/>
  <c r="AE276" i="3"/>
  <c r="AF276" i="3"/>
  <c r="AG276" i="3"/>
  <c r="C276" i="3"/>
  <c r="E302" i="4"/>
  <c r="F302" i="4"/>
  <c r="G302" i="4"/>
  <c r="H302" i="4"/>
  <c r="D302" i="4"/>
  <c r="C302" i="4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C153" i="3"/>
  <c r="C352" i="1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C22" i="3"/>
  <c r="C332" i="1"/>
  <c r="AG352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C361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C276" i="1"/>
  <c r="C240" i="1" l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C153" i="1"/>
  <c r="C22" i="1"/>
  <c r="E364" i="4"/>
  <c r="F364" i="4"/>
  <c r="G364" i="4"/>
  <c r="H364" i="4"/>
  <c r="D364" i="4"/>
  <c r="C364" i="4"/>
  <c r="C231" i="4" l="1"/>
  <c r="D177" i="4"/>
  <c r="C177" i="4"/>
  <c r="E167" i="4"/>
  <c r="F167" i="4"/>
  <c r="G167" i="4"/>
  <c r="H167" i="4"/>
  <c r="D167" i="4"/>
  <c r="C167" i="4"/>
  <c r="E21" i="4"/>
  <c r="F21" i="4"/>
  <c r="G21" i="4"/>
  <c r="H21" i="4"/>
  <c r="D21" i="4"/>
  <c r="C21" i="4"/>
  <c r="E496" i="2" l="1"/>
  <c r="E231" i="2"/>
  <c r="F231" i="2"/>
  <c r="G231" i="2"/>
  <c r="H231" i="2"/>
  <c r="D231" i="2"/>
  <c r="C231" i="2"/>
  <c r="E494" i="2" l="1"/>
  <c r="C167" i="2"/>
  <c r="D167" i="2"/>
  <c r="E167" i="2"/>
  <c r="F167" i="2"/>
  <c r="G167" i="2"/>
  <c r="H167" i="2"/>
  <c r="E497" i="2"/>
  <c r="E364" i="2"/>
  <c r="F364" i="2"/>
  <c r="G364" i="2"/>
  <c r="F495" i="2" s="1"/>
  <c r="H364" i="2"/>
  <c r="D364" i="2"/>
  <c r="C364" i="2"/>
  <c r="E21" i="2" l="1"/>
  <c r="G21" i="2"/>
  <c r="H21" i="2"/>
  <c r="D21" i="2"/>
  <c r="C21" i="2"/>
  <c r="E302" i="2"/>
  <c r="F302" i="2"/>
  <c r="G302" i="2"/>
  <c r="H302" i="2"/>
  <c r="D302" i="2"/>
  <c r="C302" i="2"/>
  <c r="C74" i="2" l="1"/>
  <c r="H430" i="4" l="1"/>
  <c r="G430" i="4"/>
  <c r="F430" i="4"/>
  <c r="F433" i="4" s="1"/>
  <c r="F435" i="4" s="1"/>
  <c r="E430" i="4"/>
  <c r="D430" i="4"/>
  <c r="C430" i="4"/>
  <c r="H425" i="4"/>
  <c r="G425" i="4"/>
  <c r="F425" i="4"/>
  <c r="E425" i="4"/>
  <c r="D425" i="4"/>
  <c r="C425" i="4"/>
  <c r="H430" i="2"/>
  <c r="G430" i="2"/>
  <c r="G497" i="2" s="1"/>
  <c r="F430" i="2"/>
  <c r="E430" i="2"/>
  <c r="D430" i="2"/>
  <c r="C430" i="2"/>
  <c r="H425" i="2"/>
  <c r="H433" i="2" s="1"/>
  <c r="H435" i="2" s="1"/>
  <c r="G425" i="2"/>
  <c r="F497" i="2" s="1"/>
  <c r="F425" i="2"/>
  <c r="E425" i="2"/>
  <c r="D425" i="2"/>
  <c r="C425" i="2"/>
  <c r="H340" i="4"/>
  <c r="G340" i="4"/>
  <c r="G343" i="4" s="1"/>
  <c r="G345" i="4" s="1"/>
  <c r="F340" i="4"/>
  <c r="E340" i="4"/>
  <c r="D340" i="4"/>
  <c r="C340" i="4"/>
  <c r="H399" i="4"/>
  <c r="G399" i="4"/>
  <c r="F399" i="4"/>
  <c r="E399" i="4"/>
  <c r="D399" i="4"/>
  <c r="C399" i="4"/>
  <c r="H394" i="4"/>
  <c r="G394" i="4"/>
  <c r="F394" i="4"/>
  <c r="E394" i="4"/>
  <c r="D394" i="4"/>
  <c r="C394" i="4"/>
  <c r="H340" i="2"/>
  <c r="G340" i="2"/>
  <c r="F340" i="2"/>
  <c r="F343" i="2" s="1"/>
  <c r="E340" i="2"/>
  <c r="D340" i="2"/>
  <c r="C340" i="2"/>
  <c r="F494" i="2"/>
  <c r="H399" i="2"/>
  <c r="G399" i="2"/>
  <c r="F399" i="2"/>
  <c r="E399" i="2"/>
  <c r="D399" i="2"/>
  <c r="C399" i="2"/>
  <c r="H394" i="2"/>
  <c r="G394" i="2"/>
  <c r="F496" i="2" s="1"/>
  <c r="F394" i="2"/>
  <c r="E394" i="2"/>
  <c r="D394" i="2"/>
  <c r="C394" i="2"/>
  <c r="G490" i="2"/>
  <c r="H272" i="2"/>
  <c r="G272" i="2"/>
  <c r="F272" i="2"/>
  <c r="F280" i="2" s="1"/>
  <c r="E272" i="2"/>
  <c r="D272" i="2"/>
  <c r="C272" i="2"/>
  <c r="H294" i="2"/>
  <c r="G294" i="2"/>
  <c r="F294" i="2"/>
  <c r="F310" i="2" s="1"/>
  <c r="E294" i="2"/>
  <c r="D294" i="2"/>
  <c r="C294" i="2"/>
  <c r="H272" i="4"/>
  <c r="G272" i="4"/>
  <c r="F272" i="4"/>
  <c r="E272" i="4"/>
  <c r="D272" i="4"/>
  <c r="C272" i="4"/>
  <c r="C294" i="4"/>
  <c r="D294" i="4"/>
  <c r="E294" i="4"/>
  <c r="F294" i="4"/>
  <c r="G294" i="4"/>
  <c r="H294" i="4"/>
  <c r="D312" i="4"/>
  <c r="F402" i="2" l="1"/>
  <c r="F404" i="2" s="1"/>
  <c r="F433" i="2"/>
  <c r="E402" i="4"/>
  <c r="E404" i="4" s="1"/>
  <c r="G433" i="2"/>
  <c r="G435" i="2" s="1"/>
  <c r="H402" i="2"/>
  <c r="H404" i="2" s="1"/>
  <c r="D433" i="2"/>
  <c r="D435" i="2" s="1"/>
  <c r="F345" i="2"/>
  <c r="F343" i="4"/>
  <c r="F345" i="4" s="1"/>
  <c r="D310" i="4"/>
  <c r="G280" i="4"/>
  <c r="G282" i="4" s="1"/>
  <c r="H310" i="4"/>
  <c r="H312" i="4" s="1"/>
  <c r="D402" i="4"/>
  <c r="D404" i="4" s="1"/>
  <c r="H402" i="4"/>
  <c r="H404" i="4" s="1"/>
  <c r="F280" i="4"/>
  <c r="F282" i="4" s="1"/>
  <c r="G433" i="4"/>
  <c r="G435" i="4" s="1"/>
  <c r="E310" i="4"/>
  <c r="E312" i="4" s="1"/>
  <c r="G310" i="4"/>
  <c r="G312" i="4" s="1"/>
  <c r="D280" i="4"/>
  <c r="D282" i="4" s="1"/>
  <c r="H280" i="4"/>
  <c r="H282" i="4" s="1"/>
  <c r="F402" i="4"/>
  <c r="F404" i="4" s="1"/>
  <c r="D343" i="4"/>
  <c r="D345" i="4" s="1"/>
  <c r="H343" i="4"/>
  <c r="H345" i="4" s="1"/>
  <c r="D433" i="4"/>
  <c r="D435" i="4" s="1"/>
  <c r="G402" i="4"/>
  <c r="G404" i="4" s="1"/>
  <c r="E343" i="4"/>
  <c r="E345" i="4" s="1"/>
  <c r="E433" i="4"/>
  <c r="E435" i="4" s="1"/>
  <c r="H433" i="4"/>
  <c r="H435" i="4" s="1"/>
  <c r="D402" i="2"/>
  <c r="D404" i="2" s="1"/>
  <c r="F282" i="2"/>
  <c r="G402" i="2"/>
  <c r="G404" i="2" s="1"/>
  <c r="E280" i="2"/>
  <c r="E282" i="2" s="1"/>
  <c r="E343" i="2"/>
  <c r="E345" i="2" s="1"/>
  <c r="F310" i="4"/>
  <c r="F312" i="4" s="1"/>
  <c r="E280" i="4"/>
  <c r="E282" i="4" s="1"/>
  <c r="G310" i="2"/>
  <c r="G312" i="2" s="1"/>
  <c r="D310" i="2"/>
  <c r="D312" i="2" s="1"/>
  <c r="H310" i="2"/>
  <c r="H312" i="2" s="1"/>
  <c r="E310" i="2"/>
  <c r="E312" i="2" s="1"/>
  <c r="F312" i="2"/>
  <c r="G280" i="2"/>
  <c r="G282" i="2" s="1"/>
  <c r="E402" i="2"/>
  <c r="E404" i="2" s="1"/>
  <c r="G343" i="2"/>
  <c r="G345" i="2" s="1"/>
  <c r="E433" i="2"/>
  <c r="E435" i="2" s="1"/>
  <c r="D280" i="2"/>
  <c r="D282" i="2" s="1"/>
  <c r="H280" i="2"/>
  <c r="H282" i="2" s="1"/>
  <c r="D343" i="2"/>
  <c r="D345" i="2" s="1"/>
  <c r="H343" i="2"/>
  <c r="H345" i="2" s="1"/>
  <c r="F435" i="2"/>
  <c r="AF434" i="3" l="1"/>
  <c r="AF435" i="3" s="1"/>
  <c r="AG434" i="3"/>
  <c r="AG435" i="3" s="1"/>
  <c r="AF432" i="3"/>
  <c r="AF433" i="3" s="1"/>
  <c r="AG432" i="3"/>
  <c r="AG433" i="3" s="1"/>
  <c r="AF430" i="3"/>
  <c r="AF431" i="3" s="1"/>
  <c r="AG430" i="3"/>
  <c r="AG431" i="3" s="1"/>
  <c r="AG422" i="3"/>
  <c r="AF422" i="3"/>
  <c r="AE422" i="3"/>
  <c r="AD422" i="3"/>
  <c r="AC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H422" i="3"/>
  <c r="G422" i="3"/>
  <c r="F422" i="3"/>
  <c r="E422" i="3"/>
  <c r="D422" i="3"/>
  <c r="C422" i="3"/>
  <c r="AG417" i="3"/>
  <c r="AF417" i="3"/>
  <c r="AE417" i="3"/>
  <c r="AD417" i="3"/>
  <c r="AC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H417" i="3"/>
  <c r="G417" i="3"/>
  <c r="F417" i="3"/>
  <c r="E417" i="3"/>
  <c r="D417" i="3"/>
  <c r="C417" i="3"/>
  <c r="AG408" i="3"/>
  <c r="AF408" i="3"/>
  <c r="AE408" i="3"/>
  <c r="AD408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H408" i="3"/>
  <c r="G408" i="3"/>
  <c r="F408" i="3"/>
  <c r="E408" i="3"/>
  <c r="D408" i="3"/>
  <c r="C408" i="3"/>
  <c r="AG395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H395" i="3"/>
  <c r="G395" i="3"/>
  <c r="F395" i="3"/>
  <c r="E395" i="3"/>
  <c r="D395" i="3"/>
  <c r="C395" i="3"/>
  <c r="AG390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H390" i="3"/>
  <c r="G390" i="3"/>
  <c r="F390" i="3"/>
  <c r="E390" i="3"/>
  <c r="D390" i="3"/>
  <c r="C390" i="3"/>
  <c r="AG382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H382" i="3"/>
  <c r="G382" i="3"/>
  <c r="F382" i="3"/>
  <c r="E382" i="3"/>
  <c r="D382" i="3"/>
  <c r="C382" i="3"/>
  <c r="AG367" i="3"/>
  <c r="AF367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H367" i="3"/>
  <c r="G367" i="3"/>
  <c r="F367" i="3"/>
  <c r="E367" i="3"/>
  <c r="D367" i="3"/>
  <c r="C367" i="3"/>
  <c r="AG362" i="3"/>
  <c r="AF362" i="3"/>
  <c r="AE362" i="3"/>
  <c r="AD362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H362" i="3"/>
  <c r="G362" i="3"/>
  <c r="F362" i="3"/>
  <c r="E362" i="3"/>
  <c r="D362" i="3"/>
  <c r="C362" i="3"/>
  <c r="AG351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G351" i="3"/>
  <c r="F351" i="3"/>
  <c r="E351" i="3"/>
  <c r="D351" i="3"/>
  <c r="C351" i="3"/>
  <c r="AF433" i="1"/>
  <c r="AF434" i="1" s="1"/>
  <c r="AG433" i="1"/>
  <c r="AG434" i="1" s="1"/>
  <c r="AF431" i="1"/>
  <c r="AF432" i="1" s="1"/>
  <c r="AG431" i="1"/>
  <c r="AG432" i="1" s="1"/>
  <c r="AF429" i="1"/>
  <c r="AG429" i="1"/>
  <c r="AG430" i="1" s="1"/>
  <c r="AG421" i="1"/>
  <c r="AF421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AG416" i="1"/>
  <c r="AF416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AG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C368" i="1" s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G496" i="2"/>
  <c r="H460" i="2"/>
  <c r="G460" i="2"/>
  <c r="G498" i="2" s="1"/>
  <c r="F460" i="2"/>
  <c r="E460" i="2"/>
  <c r="D460" i="2"/>
  <c r="C460" i="2"/>
  <c r="H455" i="2"/>
  <c r="G455" i="2"/>
  <c r="F498" i="2" s="1"/>
  <c r="F455" i="2"/>
  <c r="E455" i="2"/>
  <c r="D455" i="2"/>
  <c r="C455" i="2"/>
  <c r="H446" i="2"/>
  <c r="G446" i="2"/>
  <c r="F446" i="2"/>
  <c r="E446" i="2"/>
  <c r="D446" i="2"/>
  <c r="C446" i="2"/>
  <c r="F463" i="2" l="1"/>
  <c r="F369" i="3"/>
  <c r="J369" i="3"/>
  <c r="N369" i="3"/>
  <c r="R369" i="3"/>
  <c r="V369" i="3"/>
  <c r="Z369" i="3"/>
  <c r="AD369" i="3"/>
  <c r="F368" i="1"/>
  <c r="J368" i="1"/>
  <c r="N368" i="1"/>
  <c r="R368" i="1"/>
  <c r="V368" i="1"/>
  <c r="Z368" i="1"/>
  <c r="AD368" i="1"/>
  <c r="S368" i="1"/>
  <c r="G368" i="1"/>
  <c r="W368" i="1"/>
  <c r="D368" i="1"/>
  <c r="AB368" i="1"/>
  <c r="V396" i="1"/>
  <c r="K368" i="1"/>
  <c r="O368" i="1"/>
  <c r="AA368" i="1"/>
  <c r="AE368" i="1"/>
  <c r="H368" i="1"/>
  <c r="L368" i="1"/>
  <c r="P368" i="1"/>
  <c r="T368" i="1"/>
  <c r="X368" i="1"/>
  <c r="F396" i="1"/>
  <c r="J396" i="1"/>
  <c r="N396" i="1"/>
  <c r="R396" i="1"/>
  <c r="Z396" i="1"/>
  <c r="E368" i="1"/>
  <c r="I368" i="1"/>
  <c r="M368" i="1"/>
  <c r="Q368" i="1"/>
  <c r="U368" i="1"/>
  <c r="Y368" i="1"/>
  <c r="AC368" i="1"/>
  <c r="D369" i="3"/>
  <c r="H369" i="3"/>
  <c r="L369" i="3"/>
  <c r="P369" i="3"/>
  <c r="T369" i="3"/>
  <c r="X369" i="3"/>
  <c r="E369" i="3"/>
  <c r="I369" i="3"/>
  <c r="M369" i="3"/>
  <c r="Q369" i="3"/>
  <c r="U369" i="3"/>
  <c r="Y369" i="3"/>
  <c r="AC369" i="3"/>
  <c r="C369" i="3"/>
  <c r="G369" i="3"/>
  <c r="K369" i="3"/>
  <c r="O369" i="3"/>
  <c r="S369" i="3"/>
  <c r="W369" i="3"/>
  <c r="AA369" i="3"/>
  <c r="AE369" i="3"/>
  <c r="AB369" i="3"/>
  <c r="E397" i="3"/>
  <c r="M397" i="3"/>
  <c r="Y397" i="3"/>
  <c r="D424" i="3"/>
  <c r="H424" i="3"/>
  <c r="L424" i="3"/>
  <c r="P424" i="3"/>
  <c r="T424" i="3"/>
  <c r="AB424" i="3"/>
  <c r="C397" i="3"/>
  <c r="F424" i="3"/>
  <c r="J424" i="3"/>
  <c r="N424" i="3"/>
  <c r="R424" i="3"/>
  <c r="V424" i="3"/>
  <c r="Z424" i="3"/>
  <c r="AD424" i="3"/>
  <c r="I397" i="3"/>
  <c r="Q397" i="3"/>
  <c r="U397" i="3"/>
  <c r="X424" i="3"/>
  <c r="F397" i="3"/>
  <c r="J397" i="3"/>
  <c r="N397" i="3"/>
  <c r="R397" i="3"/>
  <c r="V397" i="3"/>
  <c r="Z397" i="3"/>
  <c r="AD397" i="3"/>
  <c r="E424" i="3"/>
  <c r="I424" i="3"/>
  <c r="M424" i="3"/>
  <c r="Q424" i="3"/>
  <c r="U424" i="3"/>
  <c r="Y424" i="3"/>
  <c r="AC424" i="3"/>
  <c r="AG436" i="3"/>
  <c r="AG437" i="3" s="1"/>
  <c r="AF436" i="3"/>
  <c r="AF437" i="3" s="1"/>
  <c r="G397" i="3"/>
  <c r="K397" i="3"/>
  <c r="O397" i="3"/>
  <c r="S397" i="3"/>
  <c r="W397" i="3"/>
  <c r="D397" i="3"/>
  <c r="H397" i="3"/>
  <c r="L397" i="3"/>
  <c r="P397" i="3"/>
  <c r="T397" i="3"/>
  <c r="C424" i="3"/>
  <c r="G424" i="3"/>
  <c r="K424" i="3"/>
  <c r="O424" i="3"/>
  <c r="S424" i="3"/>
  <c r="W424" i="3"/>
  <c r="AA424" i="3"/>
  <c r="AE424" i="3"/>
  <c r="E423" i="1"/>
  <c r="I423" i="1"/>
  <c r="M423" i="1"/>
  <c r="Q423" i="1"/>
  <c r="U423" i="1"/>
  <c r="Y423" i="1"/>
  <c r="AC423" i="1"/>
  <c r="AF435" i="1"/>
  <c r="AF436" i="1" s="1"/>
  <c r="AF438" i="1" s="1"/>
  <c r="D396" i="1"/>
  <c r="H396" i="1"/>
  <c r="L396" i="1"/>
  <c r="P396" i="1"/>
  <c r="T396" i="1"/>
  <c r="C423" i="1"/>
  <c r="G423" i="1"/>
  <c r="K423" i="1"/>
  <c r="O423" i="1"/>
  <c r="S423" i="1"/>
  <c r="W423" i="1"/>
  <c r="AA423" i="1"/>
  <c r="AE423" i="1"/>
  <c r="D423" i="1"/>
  <c r="H423" i="1"/>
  <c r="L423" i="1"/>
  <c r="P423" i="1"/>
  <c r="T423" i="1"/>
  <c r="X423" i="1"/>
  <c r="AB423" i="1"/>
  <c r="AD396" i="1"/>
  <c r="F423" i="1"/>
  <c r="J423" i="1"/>
  <c r="N423" i="1"/>
  <c r="R423" i="1"/>
  <c r="V423" i="1"/>
  <c r="Z423" i="1"/>
  <c r="AD423" i="1"/>
  <c r="AG435" i="1"/>
  <c r="AG436" i="1" s="1"/>
  <c r="AG438" i="1" s="1"/>
  <c r="E396" i="1"/>
  <c r="I396" i="1"/>
  <c r="M396" i="1"/>
  <c r="Q396" i="1"/>
  <c r="U396" i="1"/>
  <c r="Y396" i="1"/>
  <c r="AC396" i="1"/>
  <c r="AF430" i="1"/>
  <c r="D463" i="2"/>
  <c r="D465" i="2" s="1"/>
  <c r="G463" i="2"/>
  <c r="G465" i="2" s="1"/>
  <c r="E498" i="2"/>
  <c r="E463" i="2"/>
  <c r="E465" i="2" s="1"/>
  <c r="F465" i="2"/>
  <c r="AA397" i="3"/>
  <c r="AE397" i="3"/>
  <c r="X397" i="3"/>
  <c r="AB397" i="3"/>
  <c r="AC397" i="3"/>
  <c r="C396" i="1"/>
  <c r="G396" i="1"/>
  <c r="K396" i="1"/>
  <c r="O396" i="1"/>
  <c r="S396" i="1"/>
  <c r="W396" i="1"/>
  <c r="AA396" i="1"/>
  <c r="AE396" i="1"/>
  <c r="X396" i="1"/>
  <c r="AB396" i="1"/>
  <c r="H463" i="2"/>
  <c r="H465" i="2" s="1"/>
  <c r="F498" i="4"/>
  <c r="E498" i="4"/>
  <c r="D498" i="4"/>
  <c r="F497" i="4"/>
  <c r="E497" i="4"/>
  <c r="D497" i="4"/>
  <c r="F492" i="4"/>
  <c r="E496" i="4"/>
  <c r="H461" i="4"/>
  <c r="G461" i="4"/>
  <c r="F499" i="4" s="1"/>
  <c r="F461" i="4"/>
  <c r="E461" i="4"/>
  <c r="D461" i="4"/>
  <c r="C461" i="4"/>
  <c r="H456" i="4"/>
  <c r="G456" i="4"/>
  <c r="E499" i="4" s="1"/>
  <c r="F456" i="4"/>
  <c r="E456" i="4"/>
  <c r="D456" i="4"/>
  <c r="C456" i="4"/>
  <c r="H447" i="4"/>
  <c r="G447" i="4"/>
  <c r="D499" i="4" s="1"/>
  <c r="F447" i="4"/>
  <c r="E447" i="4"/>
  <c r="D447" i="4"/>
  <c r="C447" i="4"/>
  <c r="G436" i="4"/>
  <c r="E464" i="4" l="1"/>
  <c r="E466" i="4" s="1"/>
  <c r="F464" i="4"/>
  <c r="F466" i="4" s="1"/>
  <c r="E436" i="4"/>
  <c r="G464" i="4"/>
  <c r="G466" i="4" s="1"/>
  <c r="F436" i="4"/>
  <c r="D436" i="4"/>
  <c r="H436" i="4"/>
  <c r="D464" i="4"/>
  <c r="D466" i="4" s="1"/>
  <c r="H464" i="4"/>
  <c r="H466" i="4" s="1"/>
  <c r="H369" i="4" l="1"/>
  <c r="H369" i="2"/>
  <c r="H356" i="4"/>
  <c r="H356" i="2"/>
  <c r="H240" i="4"/>
  <c r="H240" i="2"/>
  <c r="H372" i="2" l="1"/>
  <c r="H374" i="2" s="1"/>
  <c r="H372" i="4"/>
  <c r="H374" i="4" s="1"/>
  <c r="H231" i="4"/>
  <c r="H248" i="4" s="1"/>
  <c r="H250" i="4" s="1"/>
  <c r="H248" i="2"/>
  <c r="H250" i="2" s="1"/>
  <c r="H209" i="4" l="1"/>
  <c r="H209" i="2"/>
  <c r="H217" i="4" l="1"/>
  <c r="H217" i="2"/>
  <c r="H182" i="4"/>
  <c r="H177" i="4"/>
  <c r="H182" i="2"/>
  <c r="H177" i="2"/>
  <c r="H145" i="2"/>
  <c r="H145" i="4"/>
  <c r="H114" i="4"/>
  <c r="H83" i="4"/>
  <c r="H83" i="2"/>
  <c r="H74" i="4"/>
  <c r="H74" i="2"/>
  <c r="H58" i="4"/>
  <c r="H58" i="2"/>
  <c r="H53" i="2"/>
  <c r="H53" i="4"/>
  <c r="H26" i="2"/>
  <c r="H29" i="2" s="1"/>
  <c r="H26" i="4"/>
  <c r="H122" i="4" l="1"/>
  <c r="H124" i="4" s="1"/>
  <c r="H29" i="4"/>
  <c r="H31" i="4" s="1"/>
  <c r="H153" i="2"/>
  <c r="H155" i="2" s="1"/>
  <c r="H91" i="2"/>
  <c r="H93" i="2" s="1"/>
  <c r="H61" i="2"/>
  <c r="H63" i="2" s="1"/>
  <c r="H122" i="2"/>
  <c r="H124" i="2" s="1"/>
  <c r="H31" i="2"/>
  <c r="H185" i="2"/>
  <c r="H187" i="2" s="1"/>
  <c r="H219" i="4"/>
  <c r="H219" i="2"/>
  <c r="H153" i="4"/>
  <c r="H155" i="4" s="1"/>
  <c r="H91" i="4"/>
  <c r="H93" i="4" s="1"/>
  <c r="H185" i="4"/>
  <c r="H187" i="4" s="1"/>
  <c r="H61" i="4"/>
  <c r="H63" i="4" s="1"/>
  <c r="H470" i="4" l="1"/>
  <c r="H471" i="4" s="1"/>
  <c r="H474" i="4" s="1"/>
  <c r="H469" i="2"/>
  <c r="H470" i="2" s="1"/>
  <c r="H473" i="2" s="1"/>
  <c r="G369" i="4"/>
  <c r="F496" i="4" s="1"/>
  <c r="F369" i="4"/>
  <c r="E369" i="4"/>
  <c r="D369" i="4"/>
  <c r="C369" i="4"/>
  <c r="G356" i="4"/>
  <c r="D496" i="4" s="1"/>
  <c r="F356" i="4"/>
  <c r="E356" i="4"/>
  <c r="D356" i="4"/>
  <c r="C356" i="4"/>
  <c r="F495" i="4"/>
  <c r="E495" i="4"/>
  <c r="E500" i="4" s="1"/>
  <c r="E501" i="4" s="1"/>
  <c r="E492" i="4"/>
  <c r="F491" i="4"/>
  <c r="E491" i="4"/>
  <c r="D491" i="4"/>
  <c r="F490" i="4"/>
  <c r="G240" i="4"/>
  <c r="E490" i="4" s="1"/>
  <c r="F240" i="4"/>
  <c r="E240" i="4"/>
  <c r="D240" i="4"/>
  <c r="C240" i="4"/>
  <c r="G231" i="4"/>
  <c r="D490" i="4" s="1"/>
  <c r="F231" i="4"/>
  <c r="E231" i="4"/>
  <c r="D231" i="4"/>
  <c r="F489" i="4"/>
  <c r="G209" i="4"/>
  <c r="E489" i="4" s="1"/>
  <c r="F209" i="4"/>
  <c r="E209" i="4"/>
  <c r="D209" i="4"/>
  <c r="C209" i="4"/>
  <c r="G182" i="4"/>
  <c r="F488" i="4" s="1"/>
  <c r="F182" i="4"/>
  <c r="E182" i="4"/>
  <c r="D182" i="4"/>
  <c r="C182" i="4"/>
  <c r="G177" i="4"/>
  <c r="E488" i="4" s="1"/>
  <c r="F177" i="4"/>
  <c r="E177" i="4"/>
  <c r="D488" i="4"/>
  <c r="F485" i="4"/>
  <c r="G145" i="4"/>
  <c r="F145" i="4"/>
  <c r="E145" i="4"/>
  <c r="D145" i="4"/>
  <c r="C145" i="4"/>
  <c r="D485" i="4"/>
  <c r="F484" i="4"/>
  <c r="G114" i="4"/>
  <c r="E484" i="4" s="1"/>
  <c r="F114" i="4"/>
  <c r="E114" i="4"/>
  <c r="D114" i="4"/>
  <c r="C114" i="4"/>
  <c r="F483" i="4"/>
  <c r="G83" i="4"/>
  <c r="E483" i="4" s="1"/>
  <c r="F83" i="4"/>
  <c r="E83" i="4"/>
  <c r="D83" i="4"/>
  <c r="C83" i="4"/>
  <c r="G74" i="4"/>
  <c r="F74" i="4"/>
  <c r="E74" i="4"/>
  <c r="D74" i="4"/>
  <c r="C74" i="4"/>
  <c r="G58" i="4"/>
  <c r="F482" i="4" s="1"/>
  <c r="F58" i="4"/>
  <c r="E58" i="4"/>
  <c r="D58" i="4"/>
  <c r="C58" i="4"/>
  <c r="G53" i="4"/>
  <c r="E482" i="4" s="1"/>
  <c r="F53" i="4"/>
  <c r="E53" i="4"/>
  <c r="D53" i="4"/>
  <c r="C53" i="4"/>
  <c r="D482" i="4"/>
  <c r="G26" i="4"/>
  <c r="F481" i="4" s="1"/>
  <c r="F26" i="4"/>
  <c r="E26" i="4"/>
  <c r="D26" i="4"/>
  <c r="D29" i="4" s="1"/>
  <c r="C26" i="4"/>
  <c r="E481" i="4"/>
  <c r="D481" i="4"/>
  <c r="AF439" i="3"/>
  <c r="AG337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AG332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AG324" i="3"/>
  <c r="AF324" i="3"/>
  <c r="AE324" i="3"/>
  <c r="AD324" i="3"/>
  <c r="AD339" i="3" s="1"/>
  <c r="AC324" i="3"/>
  <c r="AB324" i="3"/>
  <c r="AA324" i="3"/>
  <c r="Z324" i="3"/>
  <c r="Z339" i="3" s="1"/>
  <c r="Y324" i="3"/>
  <c r="X324" i="3"/>
  <c r="W324" i="3"/>
  <c r="V324" i="3"/>
  <c r="V339" i="3" s="1"/>
  <c r="U324" i="3"/>
  <c r="T324" i="3"/>
  <c r="S324" i="3"/>
  <c r="R324" i="3"/>
  <c r="R339" i="3" s="1"/>
  <c r="Q324" i="3"/>
  <c r="P324" i="3"/>
  <c r="O324" i="3"/>
  <c r="N324" i="3"/>
  <c r="N339" i="3" s="1"/>
  <c r="M324" i="3"/>
  <c r="L324" i="3"/>
  <c r="K324" i="3"/>
  <c r="J324" i="3"/>
  <c r="J339" i="3" s="1"/>
  <c r="I324" i="3"/>
  <c r="H324" i="3"/>
  <c r="G324" i="3"/>
  <c r="F324" i="3"/>
  <c r="F339" i="3" s="1"/>
  <c r="E324" i="3"/>
  <c r="D324" i="3"/>
  <c r="C324" i="3"/>
  <c r="AG311" i="3"/>
  <c r="AF311" i="3"/>
  <c r="AE311" i="3"/>
  <c r="AD311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H311" i="3"/>
  <c r="G311" i="3"/>
  <c r="F311" i="3"/>
  <c r="E311" i="3"/>
  <c r="D311" i="3"/>
  <c r="C311" i="3"/>
  <c r="C313" i="3" s="1"/>
  <c r="AG306" i="3"/>
  <c r="AF306" i="3"/>
  <c r="AE306" i="3"/>
  <c r="AD306" i="3"/>
  <c r="AC306" i="3"/>
  <c r="AB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H306" i="3"/>
  <c r="G306" i="3"/>
  <c r="F306" i="3"/>
  <c r="E306" i="3"/>
  <c r="D306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C268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AG220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F199" i="3" s="1"/>
  <c r="E192" i="3"/>
  <c r="D192" i="3"/>
  <c r="C192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G369" i="2"/>
  <c r="G495" i="2" s="1"/>
  <c r="F369" i="2"/>
  <c r="E369" i="2"/>
  <c r="D369" i="2"/>
  <c r="C369" i="2"/>
  <c r="G356" i="2"/>
  <c r="E495" i="2" s="1"/>
  <c r="E499" i="2" s="1"/>
  <c r="F356" i="2"/>
  <c r="F372" i="2" s="1"/>
  <c r="E356" i="2"/>
  <c r="D356" i="2"/>
  <c r="C356" i="2"/>
  <c r="G494" i="2"/>
  <c r="G491" i="2"/>
  <c r="F491" i="2"/>
  <c r="F490" i="2"/>
  <c r="E490" i="2"/>
  <c r="G489" i="2"/>
  <c r="G240" i="2"/>
  <c r="F240" i="2"/>
  <c r="F248" i="2" s="1"/>
  <c r="E240" i="2"/>
  <c r="D240" i="2"/>
  <c r="C240" i="2"/>
  <c r="E489" i="2"/>
  <c r="G488" i="2"/>
  <c r="G209" i="2"/>
  <c r="F488" i="2" s="1"/>
  <c r="F209" i="2"/>
  <c r="F217" i="2" s="1"/>
  <c r="E209" i="2"/>
  <c r="D209" i="2"/>
  <c r="C209" i="2"/>
  <c r="E488" i="2"/>
  <c r="G182" i="2"/>
  <c r="G487" i="2" s="1"/>
  <c r="F182" i="2"/>
  <c r="E182" i="2"/>
  <c r="D182" i="2"/>
  <c r="C182" i="2"/>
  <c r="G177" i="2"/>
  <c r="F487" i="2" s="1"/>
  <c r="F177" i="2"/>
  <c r="F185" i="2" s="1"/>
  <c r="E177" i="2"/>
  <c r="D177" i="2"/>
  <c r="C177" i="2"/>
  <c r="E487" i="2"/>
  <c r="G484" i="2"/>
  <c r="G145" i="2"/>
  <c r="F484" i="2" s="1"/>
  <c r="F145" i="2"/>
  <c r="F153" i="2" s="1"/>
  <c r="E145" i="2"/>
  <c r="D145" i="2"/>
  <c r="C145" i="2"/>
  <c r="G483" i="2"/>
  <c r="F483" i="2"/>
  <c r="E483" i="2"/>
  <c r="G482" i="2"/>
  <c r="G83" i="2"/>
  <c r="F482" i="2" s="1"/>
  <c r="F83" i="2"/>
  <c r="E83" i="2"/>
  <c r="D83" i="2"/>
  <c r="C83" i="2"/>
  <c r="G74" i="2"/>
  <c r="E482" i="2" s="1"/>
  <c r="F74" i="2"/>
  <c r="F91" i="2" s="1"/>
  <c r="E74" i="2"/>
  <c r="D74" i="2"/>
  <c r="G58" i="2"/>
  <c r="F58" i="2"/>
  <c r="E58" i="2"/>
  <c r="D58" i="2"/>
  <c r="C58" i="2"/>
  <c r="G53" i="2"/>
  <c r="F481" i="2" s="1"/>
  <c r="F53" i="2"/>
  <c r="E53" i="2"/>
  <c r="D53" i="2"/>
  <c r="C53" i="2"/>
  <c r="E481" i="2"/>
  <c r="G26" i="2"/>
  <c r="G480" i="2" s="1"/>
  <c r="F26" i="2"/>
  <c r="F29" i="2" s="1"/>
  <c r="E26" i="2"/>
  <c r="D26" i="2"/>
  <c r="C26" i="2"/>
  <c r="F480" i="2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AG324" i="1"/>
  <c r="AF324" i="1"/>
  <c r="AE324" i="1"/>
  <c r="AD324" i="1"/>
  <c r="AD339" i="1" s="1"/>
  <c r="AC324" i="1"/>
  <c r="AB324" i="1"/>
  <c r="AA324" i="1"/>
  <c r="Z324" i="1"/>
  <c r="Z339" i="1" s="1"/>
  <c r="Y324" i="1"/>
  <c r="X324" i="1"/>
  <c r="W324" i="1"/>
  <c r="V324" i="1"/>
  <c r="V339" i="1" s="1"/>
  <c r="U324" i="1"/>
  <c r="T324" i="1"/>
  <c r="S324" i="1"/>
  <c r="R324" i="1"/>
  <c r="R339" i="1" s="1"/>
  <c r="Q324" i="1"/>
  <c r="P324" i="1"/>
  <c r="O324" i="1"/>
  <c r="N324" i="1"/>
  <c r="N339" i="1" s="1"/>
  <c r="M324" i="1"/>
  <c r="L324" i="1"/>
  <c r="K324" i="1"/>
  <c r="J324" i="1"/>
  <c r="J339" i="1" s="1"/>
  <c r="I324" i="1"/>
  <c r="H324" i="1"/>
  <c r="G324" i="1"/>
  <c r="F324" i="1"/>
  <c r="F339" i="1" s="1"/>
  <c r="E324" i="1"/>
  <c r="D324" i="1"/>
  <c r="C324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AG306" i="1"/>
  <c r="AF306" i="1"/>
  <c r="AE306" i="1"/>
  <c r="AE313" i="1" s="1"/>
  <c r="AD306" i="1"/>
  <c r="AC306" i="1"/>
  <c r="AB306" i="1"/>
  <c r="AA306" i="1"/>
  <c r="AA313" i="1" s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G313" i="1" s="1"/>
  <c r="F306" i="1"/>
  <c r="E306" i="1"/>
  <c r="D306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C339" i="3" l="1"/>
  <c r="F313" i="3"/>
  <c r="F434" i="3" s="1"/>
  <c r="F435" i="3" s="1"/>
  <c r="J313" i="3"/>
  <c r="J434" i="3" s="1"/>
  <c r="J435" i="3" s="1"/>
  <c r="N313" i="3"/>
  <c r="N434" i="3" s="1"/>
  <c r="N435" i="3" s="1"/>
  <c r="R313" i="3"/>
  <c r="R434" i="3" s="1"/>
  <c r="R435" i="3" s="1"/>
  <c r="V313" i="3"/>
  <c r="V434" i="3" s="1"/>
  <c r="V435" i="3" s="1"/>
  <c r="AD313" i="3"/>
  <c r="AD434" i="3" s="1"/>
  <c r="AD435" i="3" s="1"/>
  <c r="D339" i="3"/>
  <c r="H339" i="3"/>
  <c r="L339" i="3"/>
  <c r="P339" i="3"/>
  <c r="T339" i="3"/>
  <c r="X339" i="3"/>
  <c r="AB339" i="3"/>
  <c r="F61" i="2"/>
  <c r="F469" i="2"/>
  <c r="E313" i="3"/>
  <c r="M313" i="3"/>
  <c r="Q313" i="3"/>
  <c r="Y313" i="3"/>
  <c r="G339" i="3"/>
  <c r="K339" i="3"/>
  <c r="O339" i="3"/>
  <c r="S339" i="3"/>
  <c r="W339" i="3"/>
  <c r="AA339" i="3"/>
  <c r="AE339" i="3"/>
  <c r="I199" i="3"/>
  <c r="AC199" i="3"/>
  <c r="U313" i="3"/>
  <c r="D283" i="3"/>
  <c r="H283" i="3"/>
  <c r="P283" i="3"/>
  <c r="T283" i="3"/>
  <c r="X283" i="3"/>
  <c r="AB283" i="3"/>
  <c r="C434" i="3"/>
  <c r="C435" i="3" s="1"/>
  <c r="Y199" i="3"/>
  <c r="F283" i="3"/>
  <c r="J283" i="3"/>
  <c r="N283" i="3"/>
  <c r="R283" i="3"/>
  <c r="V283" i="3"/>
  <c r="AD283" i="3"/>
  <c r="E339" i="3"/>
  <c r="E434" i="3" s="1"/>
  <c r="E435" i="3" s="1"/>
  <c r="I339" i="3"/>
  <c r="M339" i="3"/>
  <c r="M434" i="3" s="1"/>
  <c r="M435" i="3" s="1"/>
  <c r="Q339" i="3"/>
  <c r="U339" i="3"/>
  <c r="U434" i="3" s="1"/>
  <c r="U435" i="3" s="1"/>
  <c r="Y339" i="3"/>
  <c r="Y434" i="3" s="1"/>
  <c r="Y435" i="3" s="1"/>
  <c r="D256" i="3"/>
  <c r="H256" i="3"/>
  <c r="L256" i="3"/>
  <c r="P256" i="3"/>
  <c r="T256" i="3"/>
  <c r="X256" i="3"/>
  <c r="C283" i="3"/>
  <c r="G283" i="3"/>
  <c r="O283" i="3"/>
  <c r="S283" i="3"/>
  <c r="AA283" i="3"/>
  <c r="G313" i="3"/>
  <c r="G434" i="3" s="1"/>
  <c r="G435" i="3" s="1"/>
  <c r="K313" i="3"/>
  <c r="K434" i="3" s="1"/>
  <c r="K435" i="3" s="1"/>
  <c r="O313" i="3"/>
  <c r="S313" i="3"/>
  <c r="S434" i="3" s="1"/>
  <c r="S435" i="3" s="1"/>
  <c r="AC339" i="3"/>
  <c r="AE283" i="3"/>
  <c r="E29" i="3"/>
  <c r="I29" i="3"/>
  <c r="M29" i="3"/>
  <c r="Q29" i="3"/>
  <c r="U29" i="3"/>
  <c r="Y29" i="3"/>
  <c r="AC29" i="3"/>
  <c r="C85" i="3"/>
  <c r="G85" i="3"/>
  <c r="K85" i="3"/>
  <c r="O85" i="3"/>
  <c r="S85" i="3"/>
  <c r="W85" i="3"/>
  <c r="AA85" i="3"/>
  <c r="AE85" i="3"/>
  <c r="E85" i="3"/>
  <c r="I85" i="3"/>
  <c r="M85" i="3"/>
  <c r="Q85" i="3"/>
  <c r="U85" i="3"/>
  <c r="Y85" i="3"/>
  <c r="D313" i="1"/>
  <c r="H313" i="1"/>
  <c r="L313" i="1"/>
  <c r="P313" i="1"/>
  <c r="T313" i="1"/>
  <c r="X313" i="1"/>
  <c r="AB313" i="1"/>
  <c r="D283" i="1"/>
  <c r="Z199" i="1"/>
  <c r="E256" i="1"/>
  <c r="I256" i="1"/>
  <c r="M256" i="1"/>
  <c r="Q256" i="1"/>
  <c r="C170" i="1"/>
  <c r="G170" i="1"/>
  <c r="K170" i="1"/>
  <c r="O170" i="1"/>
  <c r="S170" i="1"/>
  <c r="W170" i="1"/>
  <c r="AA170" i="1"/>
  <c r="AE170" i="1"/>
  <c r="AA141" i="1"/>
  <c r="F199" i="1"/>
  <c r="J199" i="1"/>
  <c r="N199" i="1"/>
  <c r="R199" i="1"/>
  <c r="V199" i="1"/>
  <c r="N313" i="1"/>
  <c r="F500" i="4"/>
  <c r="F501" i="4" s="1"/>
  <c r="I313" i="3"/>
  <c r="I434" i="3" s="1"/>
  <c r="I435" i="3" s="1"/>
  <c r="AC313" i="3"/>
  <c r="AC434" i="3" s="1"/>
  <c r="AC435" i="3" s="1"/>
  <c r="U199" i="3"/>
  <c r="Z313" i="3"/>
  <c r="Z434" i="3" s="1"/>
  <c r="Z435" i="3" s="1"/>
  <c r="E199" i="3"/>
  <c r="M199" i="3"/>
  <c r="Q199" i="3"/>
  <c r="C170" i="3"/>
  <c r="G170" i="3"/>
  <c r="L283" i="3"/>
  <c r="K283" i="3"/>
  <c r="W283" i="3"/>
  <c r="D313" i="3"/>
  <c r="H313" i="3"/>
  <c r="H434" i="3" s="1"/>
  <c r="H435" i="3" s="1"/>
  <c r="L313" i="3"/>
  <c r="P313" i="3"/>
  <c r="P434" i="3" s="1"/>
  <c r="P435" i="3" s="1"/>
  <c r="T313" i="3"/>
  <c r="X313" i="3"/>
  <c r="X434" i="3" s="1"/>
  <c r="X435" i="3" s="1"/>
  <c r="E113" i="3"/>
  <c r="I113" i="3"/>
  <c r="M113" i="3"/>
  <c r="Q113" i="3"/>
  <c r="U113" i="3"/>
  <c r="Y113" i="3"/>
  <c r="AC113" i="3"/>
  <c r="K170" i="3"/>
  <c r="O170" i="3"/>
  <c r="S170" i="3"/>
  <c r="W170" i="3"/>
  <c r="AA170" i="3"/>
  <c r="AE170" i="3"/>
  <c r="AB256" i="3"/>
  <c r="D85" i="3"/>
  <c r="H85" i="3"/>
  <c r="L85" i="3"/>
  <c r="P85" i="3"/>
  <c r="T85" i="3"/>
  <c r="X85" i="3"/>
  <c r="AB85" i="3"/>
  <c r="E141" i="3"/>
  <c r="M141" i="3"/>
  <c r="Q141" i="3"/>
  <c r="U141" i="3"/>
  <c r="Y141" i="3"/>
  <c r="AC141" i="3"/>
  <c r="D170" i="3"/>
  <c r="H170" i="3"/>
  <c r="L170" i="3"/>
  <c r="P170" i="3"/>
  <c r="T170" i="3"/>
  <c r="X170" i="3"/>
  <c r="AB170" i="3"/>
  <c r="C199" i="3"/>
  <c r="G199" i="3"/>
  <c r="K199" i="3"/>
  <c r="O199" i="3"/>
  <c r="S199" i="3"/>
  <c r="W199" i="3"/>
  <c r="AA199" i="3"/>
  <c r="AE199" i="3"/>
  <c r="AD141" i="1"/>
  <c r="U256" i="1"/>
  <c r="Y256" i="1"/>
  <c r="AC256" i="1"/>
  <c r="R313" i="1"/>
  <c r="R433" i="1" s="1"/>
  <c r="R434" i="1" s="1"/>
  <c r="H283" i="1"/>
  <c r="L283" i="1"/>
  <c r="P283" i="1"/>
  <c r="C313" i="1"/>
  <c r="K313" i="1"/>
  <c r="O313" i="1"/>
  <c r="S313" i="1"/>
  <c r="W313" i="1"/>
  <c r="D339" i="1"/>
  <c r="D433" i="1" s="1"/>
  <c r="D434" i="1" s="1"/>
  <c r="V313" i="1"/>
  <c r="V433" i="1" s="1"/>
  <c r="V434" i="1" s="1"/>
  <c r="T283" i="1"/>
  <c r="X283" i="1"/>
  <c r="AB283" i="1"/>
  <c r="N433" i="1"/>
  <c r="N434" i="1" s="1"/>
  <c r="C339" i="1"/>
  <c r="G339" i="1"/>
  <c r="G433" i="1" s="1"/>
  <c r="G434" i="1" s="1"/>
  <c r="K339" i="1"/>
  <c r="K433" i="1" s="1"/>
  <c r="K434" i="1" s="1"/>
  <c r="O339" i="1"/>
  <c r="O433" i="1" s="1"/>
  <c r="O434" i="1" s="1"/>
  <c r="S339" i="1"/>
  <c r="AA339" i="1"/>
  <c r="AA433" i="1" s="1"/>
  <c r="AA434" i="1" s="1"/>
  <c r="AE339" i="1"/>
  <c r="AE433" i="1" s="1"/>
  <c r="AE434" i="1" s="1"/>
  <c r="W339" i="1"/>
  <c r="E339" i="1"/>
  <c r="I339" i="1"/>
  <c r="M339" i="1"/>
  <c r="Q339" i="1"/>
  <c r="U339" i="1"/>
  <c r="Y339" i="1"/>
  <c r="AC339" i="1"/>
  <c r="F313" i="1"/>
  <c r="F433" i="1" s="1"/>
  <c r="F434" i="1" s="1"/>
  <c r="J313" i="1"/>
  <c r="J433" i="1" s="1"/>
  <c r="J434" i="1" s="1"/>
  <c r="Z313" i="1"/>
  <c r="Z433" i="1" s="1"/>
  <c r="Z434" i="1" s="1"/>
  <c r="E141" i="1"/>
  <c r="I141" i="1"/>
  <c r="M141" i="1"/>
  <c r="Q141" i="1"/>
  <c r="U141" i="1"/>
  <c r="Y141" i="1"/>
  <c r="AC141" i="1"/>
  <c r="C283" i="1"/>
  <c r="G283" i="1"/>
  <c r="K283" i="1"/>
  <c r="O283" i="1"/>
  <c r="S283" i="1"/>
  <c r="W283" i="1"/>
  <c r="D256" i="1"/>
  <c r="H256" i="1"/>
  <c r="L256" i="1"/>
  <c r="P256" i="1"/>
  <c r="T256" i="1"/>
  <c r="X256" i="1"/>
  <c r="AB256" i="1"/>
  <c r="E227" i="1"/>
  <c r="M227" i="1"/>
  <c r="Q227" i="1"/>
  <c r="I227" i="1"/>
  <c r="C141" i="1"/>
  <c r="G141" i="1"/>
  <c r="K141" i="1"/>
  <c r="O141" i="1"/>
  <c r="S141" i="1"/>
  <c r="AE141" i="1"/>
  <c r="E170" i="1"/>
  <c r="I170" i="1"/>
  <c r="M170" i="1"/>
  <c r="Q170" i="1"/>
  <c r="U170" i="1"/>
  <c r="Y170" i="1"/>
  <c r="AC170" i="1"/>
  <c r="C227" i="1"/>
  <c r="G227" i="1"/>
  <c r="K227" i="1"/>
  <c r="O227" i="1"/>
  <c r="S227" i="1"/>
  <c r="W227" i="1"/>
  <c r="AA227" i="1"/>
  <c r="AE227" i="1"/>
  <c r="F256" i="1"/>
  <c r="J256" i="1"/>
  <c r="N256" i="1"/>
  <c r="R256" i="1"/>
  <c r="V256" i="1"/>
  <c r="Z256" i="1"/>
  <c r="AD256" i="1"/>
  <c r="E283" i="1"/>
  <c r="I283" i="1"/>
  <c r="M283" i="1"/>
  <c r="Q283" i="1"/>
  <c r="U283" i="1"/>
  <c r="Y283" i="1"/>
  <c r="AC283" i="1"/>
  <c r="F372" i="4"/>
  <c r="F374" i="4" s="1"/>
  <c r="F486" i="4"/>
  <c r="F487" i="4" s="1"/>
  <c r="E61" i="4"/>
  <c r="E63" i="4" s="1"/>
  <c r="D61" i="4"/>
  <c r="D63" i="4" s="1"/>
  <c r="F122" i="4"/>
  <c r="F124" i="4" s="1"/>
  <c r="D185" i="4"/>
  <c r="D187" i="4" s="1"/>
  <c r="E372" i="4"/>
  <c r="E374" i="4" s="1"/>
  <c r="G499" i="2"/>
  <c r="G500" i="2" s="1"/>
  <c r="F499" i="2"/>
  <c r="F500" i="2" s="1"/>
  <c r="D217" i="2"/>
  <c r="D219" i="2" s="1"/>
  <c r="F91" i="4"/>
  <c r="F93" i="4" s="1"/>
  <c r="E185" i="4"/>
  <c r="E187" i="4" s="1"/>
  <c r="F493" i="4"/>
  <c r="F494" i="4" s="1"/>
  <c r="F29" i="4"/>
  <c r="F31" i="4" s="1"/>
  <c r="E29" i="4"/>
  <c r="D91" i="4"/>
  <c r="D93" i="4" s="1"/>
  <c r="E122" i="4"/>
  <c r="E124" i="4" s="1"/>
  <c r="E153" i="4"/>
  <c r="E155" i="4" s="1"/>
  <c r="D372" i="4"/>
  <c r="D374" i="4" s="1"/>
  <c r="E248" i="2"/>
  <c r="E250" i="2" s="1"/>
  <c r="F485" i="2"/>
  <c r="F486" i="2" s="1"/>
  <c r="D153" i="2"/>
  <c r="D155" i="2" s="1"/>
  <c r="F219" i="2"/>
  <c r="G248" i="2"/>
  <c r="G250" i="2" s="1"/>
  <c r="F374" i="2"/>
  <c r="E29" i="2"/>
  <c r="E31" i="2" s="1"/>
  <c r="D372" i="2"/>
  <c r="D374" i="2" s="1"/>
  <c r="G492" i="2"/>
  <c r="G493" i="2" s="1"/>
  <c r="E493" i="4"/>
  <c r="E494" i="4" s="1"/>
  <c r="F227" i="3"/>
  <c r="J227" i="3"/>
  <c r="E256" i="3"/>
  <c r="M256" i="3"/>
  <c r="Q256" i="3"/>
  <c r="W313" i="3"/>
  <c r="W434" i="3" s="1"/>
  <c r="W435" i="3" s="1"/>
  <c r="AA313" i="3"/>
  <c r="AA434" i="3" s="1"/>
  <c r="AA435" i="3" s="1"/>
  <c r="AE313" i="3"/>
  <c r="N227" i="3"/>
  <c r="R227" i="3"/>
  <c r="V227" i="3"/>
  <c r="U256" i="3"/>
  <c r="Y256" i="3"/>
  <c r="AC256" i="3"/>
  <c r="AC85" i="3"/>
  <c r="AG439" i="3"/>
  <c r="D29" i="3"/>
  <c r="H29" i="3"/>
  <c r="L29" i="3"/>
  <c r="P29" i="3"/>
  <c r="T29" i="3"/>
  <c r="X29" i="3"/>
  <c r="AB29" i="3"/>
  <c r="E283" i="3"/>
  <c r="I283" i="3"/>
  <c r="M283" i="3"/>
  <c r="F29" i="3"/>
  <c r="J29" i="3"/>
  <c r="N29" i="3"/>
  <c r="R29" i="3"/>
  <c r="V29" i="3"/>
  <c r="Z29" i="3"/>
  <c r="AD29" i="3"/>
  <c r="Z227" i="3"/>
  <c r="AD227" i="3"/>
  <c r="Q283" i="3"/>
  <c r="U283" i="3"/>
  <c r="Y283" i="3"/>
  <c r="AC283" i="3"/>
  <c r="C29" i="3"/>
  <c r="G29" i="3"/>
  <c r="K29" i="3"/>
  <c r="O29" i="3"/>
  <c r="S29" i="3"/>
  <c r="W29" i="3"/>
  <c r="AA29" i="3"/>
  <c r="AE29" i="3"/>
  <c r="F58" i="3"/>
  <c r="J58" i="3"/>
  <c r="N58" i="3"/>
  <c r="R58" i="3"/>
  <c r="V58" i="3"/>
  <c r="AD58" i="3"/>
  <c r="C58" i="3"/>
  <c r="G58" i="3"/>
  <c r="K58" i="3"/>
  <c r="O58" i="3"/>
  <c r="S58" i="3"/>
  <c r="W58" i="3"/>
  <c r="AA58" i="3"/>
  <c r="AE58" i="3"/>
  <c r="C113" i="3"/>
  <c r="G113" i="3"/>
  <c r="K113" i="3"/>
  <c r="O113" i="3"/>
  <c r="S113" i="3"/>
  <c r="W113" i="3"/>
  <c r="AA113" i="3"/>
  <c r="AE113" i="3"/>
  <c r="F141" i="3"/>
  <c r="J141" i="3"/>
  <c r="N141" i="3"/>
  <c r="R141" i="3"/>
  <c r="V141" i="3"/>
  <c r="Z141" i="3"/>
  <c r="AD141" i="3"/>
  <c r="E170" i="3"/>
  <c r="I170" i="3"/>
  <c r="M170" i="3"/>
  <c r="Q170" i="3"/>
  <c r="U170" i="3"/>
  <c r="Y170" i="3"/>
  <c r="AC170" i="3"/>
  <c r="F170" i="3"/>
  <c r="J170" i="3"/>
  <c r="N170" i="3"/>
  <c r="R170" i="3"/>
  <c r="V170" i="3"/>
  <c r="Z170" i="3"/>
  <c r="AD170" i="3"/>
  <c r="F256" i="3"/>
  <c r="J256" i="3"/>
  <c r="N256" i="3"/>
  <c r="R256" i="3"/>
  <c r="V256" i="3"/>
  <c r="Z256" i="3"/>
  <c r="AD256" i="3"/>
  <c r="C256" i="3"/>
  <c r="G256" i="3"/>
  <c r="K256" i="3"/>
  <c r="O256" i="3"/>
  <c r="S256" i="3"/>
  <c r="W256" i="3"/>
  <c r="AA256" i="3"/>
  <c r="AE256" i="3"/>
  <c r="F85" i="3"/>
  <c r="J85" i="3"/>
  <c r="N85" i="3"/>
  <c r="R85" i="3"/>
  <c r="V85" i="3"/>
  <c r="Z85" i="3"/>
  <c r="AD85" i="3"/>
  <c r="C141" i="3"/>
  <c r="G141" i="3"/>
  <c r="K141" i="3"/>
  <c r="O141" i="3"/>
  <c r="S141" i="3"/>
  <c r="AA141" i="3"/>
  <c r="AE141" i="3"/>
  <c r="R141" i="1"/>
  <c r="F58" i="1"/>
  <c r="J58" i="1"/>
  <c r="N58" i="1"/>
  <c r="R58" i="1"/>
  <c r="V58" i="1"/>
  <c r="AD58" i="1"/>
  <c r="C113" i="1"/>
  <c r="G113" i="1"/>
  <c r="K113" i="1"/>
  <c r="O113" i="1"/>
  <c r="S113" i="1"/>
  <c r="W113" i="1"/>
  <c r="AA113" i="1"/>
  <c r="AE113" i="1"/>
  <c r="F141" i="1"/>
  <c r="J141" i="1"/>
  <c r="V141" i="1"/>
  <c r="N141" i="1"/>
  <c r="Z141" i="1"/>
  <c r="AD199" i="1"/>
  <c r="U227" i="1"/>
  <c r="Y227" i="1"/>
  <c r="V29" i="1"/>
  <c r="R29" i="1"/>
  <c r="F29" i="1"/>
  <c r="J29" i="1"/>
  <c r="N29" i="1"/>
  <c r="Z29" i="1"/>
  <c r="AD29" i="1"/>
  <c r="F85" i="1"/>
  <c r="J85" i="1"/>
  <c r="R85" i="1"/>
  <c r="F283" i="1"/>
  <c r="J283" i="1"/>
  <c r="N283" i="1"/>
  <c r="R283" i="1"/>
  <c r="V283" i="1"/>
  <c r="Z283" i="1"/>
  <c r="AD283" i="1"/>
  <c r="E313" i="1"/>
  <c r="I313" i="1"/>
  <c r="I433" i="1" s="1"/>
  <c r="I434" i="1" s="1"/>
  <c r="M313" i="1"/>
  <c r="Q313" i="1"/>
  <c r="U313" i="1"/>
  <c r="Y313" i="1"/>
  <c r="Y433" i="1" s="1"/>
  <c r="Y434" i="1" s="1"/>
  <c r="H339" i="1"/>
  <c r="L339" i="1"/>
  <c r="L433" i="1" s="1"/>
  <c r="L434" i="1" s="1"/>
  <c r="P339" i="1"/>
  <c r="P433" i="1" s="1"/>
  <c r="P434" i="1" s="1"/>
  <c r="T339" i="1"/>
  <c r="T433" i="1" s="1"/>
  <c r="T434" i="1" s="1"/>
  <c r="X339" i="1"/>
  <c r="AB339" i="1"/>
  <c r="AB433" i="1" s="1"/>
  <c r="AB434" i="1" s="1"/>
  <c r="K29" i="1"/>
  <c r="O29" i="1"/>
  <c r="S29" i="1"/>
  <c r="W29" i="1"/>
  <c r="AA29" i="1"/>
  <c r="AE29" i="1"/>
  <c r="D29" i="1"/>
  <c r="H29" i="1"/>
  <c r="L29" i="1"/>
  <c r="P29" i="1"/>
  <c r="T29" i="1"/>
  <c r="X29" i="1"/>
  <c r="AB29" i="1"/>
  <c r="D113" i="1"/>
  <c r="H113" i="1"/>
  <c r="L113" i="1"/>
  <c r="P113" i="1"/>
  <c r="T113" i="1"/>
  <c r="X113" i="1"/>
  <c r="AB113" i="1"/>
  <c r="D170" i="1"/>
  <c r="H170" i="1"/>
  <c r="L170" i="1"/>
  <c r="P170" i="1"/>
  <c r="T170" i="1"/>
  <c r="X170" i="1"/>
  <c r="AB170" i="1"/>
  <c r="C29" i="1"/>
  <c r="C58" i="1"/>
  <c r="O58" i="1"/>
  <c r="AA58" i="1"/>
  <c r="N85" i="1"/>
  <c r="V85" i="1"/>
  <c r="Z85" i="1"/>
  <c r="AD85" i="1"/>
  <c r="G29" i="1"/>
  <c r="G58" i="1"/>
  <c r="K58" i="1"/>
  <c r="S58" i="1"/>
  <c r="W58" i="1"/>
  <c r="AE58" i="1"/>
  <c r="E29" i="1"/>
  <c r="I29" i="1"/>
  <c r="M29" i="1"/>
  <c r="Q29" i="1"/>
  <c r="U29" i="1"/>
  <c r="Y29" i="1"/>
  <c r="AC29" i="1"/>
  <c r="C85" i="1"/>
  <c r="G85" i="1"/>
  <c r="K85" i="1"/>
  <c r="O85" i="1"/>
  <c r="S85" i="1"/>
  <c r="W85" i="1"/>
  <c r="AA85" i="1"/>
  <c r="AE85" i="1"/>
  <c r="D85" i="1"/>
  <c r="H85" i="1"/>
  <c r="L85" i="1"/>
  <c r="P85" i="1"/>
  <c r="T85" i="1"/>
  <c r="X85" i="1"/>
  <c r="AB85" i="1"/>
  <c r="F170" i="1"/>
  <c r="J170" i="1"/>
  <c r="N170" i="1"/>
  <c r="R170" i="1"/>
  <c r="V170" i="1"/>
  <c r="Z170" i="1"/>
  <c r="AD170" i="1"/>
  <c r="D227" i="1"/>
  <c r="H227" i="1"/>
  <c r="L227" i="1"/>
  <c r="P227" i="1"/>
  <c r="T227" i="1"/>
  <c r="X227" i="1"/>
  <c r="AB227" i="1"/>
  <c r="AC313" i="1"/>
  <c r="AC433" i="1" s="1"/>
  <c r="AC434" i="1" s="1"/>
  <c r="E185" i="2"/>
  <c r="F63" i="2"/>
  <c r="E372" i="2"/>
  <c r="E374" i="2" s="1"/>
  <c r="G29" i="2"/>
  <c r="G31" i="2" s="1"/>
  <c r="E91" i="2"/>
  <c r="E93" i="2" s="1"/>
  <c r="F187" i="2"/>
  <c r="D29" i="2"/>
  <c r="D31" i="2" s="1"/>
  <c r="F31" i="2"/>
  <c r="D185" i="2"/>
  <c r="D187" i="2" s="1"/>
  <c r="G29" i="4"/>
  <c r="G31" i="4" s="1"/>
  <c r="F185" i="4"/>
  <c r="F187" i="4" s="1"/>
  <c r="G217" i="4"/>
  <c r="G219" i="4" s="1"/>
  <c r="D248" i="4"/>
  <c r="D250" i="4" s="1"/>
  <c r="AB313" i="3"/>
  <c r="AB434" i="3" s="1"/>
  <c r="AB435" i="3" s="1"/>
  <c r="J199" i="3"/>
  <c r="N199" i="3"/>
  <c r="R199" i="3"/>
  <c r="V199" i="3"/>
  <c r="Z199" i="3"/>
  <c r="AD199" i="3"/>
  <c r="D217" i="4"/>
  <c r="I256" i="3"/>
  <c r="AD313" i="1"/>
  <c r="AD433" i="1" s="1"/>
  <c r="AD434" i="1" s="1"/>
  <c r="E217" i="2"/>
  <c r="E219" i="2" s="1"/>
  <c r="E227" i="3"/>
  <c r="I227" i="3"/>
  <c r="M227" i="3"/>
  <c r="Q227" i="3"/>
  <c r="U227" i="3"/>
  <c r="Y227" i="3"/>
  <c r="AC227" i="3"/>
  <c r="C227" i="3"/>
  <c r="G227" i="3"/>
  <c r="K227" i="3"/>
  <c r="O227" i="3"/>
  <c r="S227" i="3"/>
  <c r="W227" i="3"/>
  <c r="AA227" i="3"/>
  <c r="AE227" i="3"/>
  <c r="H199" i="3"/>
  <c r="L199" i="3"/>
  <c r="P199" i="3"/>
  <c r="T199" i="3"/>
  <c r="X199" i="3"/>
  <c r="AB199" i="3"/>
  <c r="AC227" i="1"/>
  <c r="D199" i="1"/>
  <c r="H199" i="1"/>
  <c r="L199" i="1"/>
  <c r="P199" i="1"/>
  <c r="T199" i="1"/>
  <c r="X199" i="1"/>
  <c r="AB199" i="1"/>
  <c r="E248" i="4"/>
  <c r="E250" i="4" s="1"/>
  <c r="D248" i="2"/>
  <c r="D141" i="3"/>
  <c r="H141" i="3"/>
  <c r="L141" i="3"/>
  <c r="P141" i="3"/>
  <c r="T141" i="3"/>
  <c r="X141" i="3"/>
  <c r="AB141" i="3"/>
  <c r="D141" i="1"/>
  <c r="H141" i="1"/>
  <c r="L141" i="1"/>
  <c r="P141" i="1"/>
  <c r="T141" i="1"/>
  <c r="X141" i="1"/>
  <c r="AB141" i="1"/>
  <c r="Z283" i="3"/>
  <c r="D227" i="3"/>
  <c r="H227" i="3"/>
  <c r="L227" i="3"/>
  <c r="P227" i="3"/>
  <c r="T227" i="3"/>
  <c r="X227" i="3"/>
  <c r="AB227" i="3"/>
  <c r="D113" i="3"/>
  <c r="H113" i="3"/>
  <c r="L113" i="3"/>
  <c r="P113" i="3"/>
  <c r="T113" i="3"/>
  <c r="X113" i="3"/>
  <c r="AB113" i="3"/>
  <c r="F113" i="3"/>
  <c r="J113" i="3"/>
  <c r="N113" i="3"/>
  <c r="R113" i="3"/>
  <c r="V113" i="3"/>
  <c r="Z113" i="3"/>
  <c r="AD113" i="3"/>
  <c r="Z58" i="3"/>
  <c r="D58" i="3"/>
  <c r="H58" i="3"/>
  <c r="L58" i="3"/>
  <c r="P58" i="3"/>
  <c r="T58" i="3"/>
  <c r="X58" i="3"/>
  <c r="AB58" i="3"/>
  <c r="F248" i="4"/>
  <c r="F250" i="4" s="1"/>
  <c r="G122" i="4"/>
  <c r="G124" i="4" s="1"/>
  <c r="D122" i="4"/>
  <c r="D124" i="4" s="1"/>
  <c r="AA283" i="1"/>
  <c r="AE283" i="1"/>
  <c r="F227" i="1"/>
  <c r="J227" i="1"/>
  <c r="N227" i="1"/>
  <c r="R227" i="1"/>
  <c r="V227" i="1"/>
  <c r="Z227" i="1"/>
  <c r="AD227" i="1"/>
  <c r="E113" i="1"/>
  <c r="I113" i="1"/>
  <c r="M113" i="1"/>
  <c r="Q113" i="1"/>
  <c r="U113" i="1"/>
  <c r="Y113" i="1"/>
  <c r="AC113" i="1"/>
  <c r="F113" i="1"/>
  <c r="J113" i="1"/>
  <c r="N113" i="1"/>
  <c r="R113" i="1"/>
  <c r="V113" i="1"/>
  <c r="Z113" i="1"/>
  <c r="AD113" i="1"/>
  <c r="Z58" i="1"/>
  <c r="F250" i="2"/>
  <c r="F124" i="2"/>
  <c r="E122" i="2"/>
  <c r="E124" i="2" s="1"/>
  <c r="D122" i="2"/>
  <c r="D124" i="2" s="1"/>
  <c r="E91" i="4"/>
  <c r="E93" i="4" s="1"/>
  <c r="E85" i="1"/>
  <c r="I85" i="1"/>
  <c r="M85" i="1"/>
  <c r="Q85" i="1"/>
  <c r="U85" i="1"/>
  <c r="Y85" i="1"/>
  <c r="AC85" i="1"/>
  <c r="F93" i="2"/>
  <c r="D91" i="2"/>
  <c r="D93" i="2" s="1"/>
  <c r="E58" i="3"/>
  <c r="E430" i="3" s="1"/>
  <c r="I58" i="3"/>
  <c r="M58" i="3"/>
  <c r="Q58" i="3"/>
  <c r="Q430" i="3" s="1"/>
  <c r="U58" i="3"/>
  <c r="Y58" i="3"/>
  <c r="Y430" i="3" s="1"/>
  <c r="AC58" i="3"/>
  <c r="F61" i="4"/>
  <c r="F63" i="4" s="1"/>
  <c r="D58" i="1"/>
  <c r="H58" i="1"/>
  <c r="L58" i="1"/>
  <c r="P58" i="1"/>
  <c r="T58" i="1"/>
  <c r="X58" i="1"/>
  <c r="AB58" i="1"/>
  <c r="E58" i="1"/>
  <c r="I58" i="1"/>
  <c r="M58" i="1"/>
  <c r="Q58" i="1"/>
  <c r="U58" i="1"/>
  <c r="Y58" i="1"/>
  <c r="AC58" i="1"/>
  <c r="E61" i="2"/>
  <c r="E63" i="2" s="1"/>
  <c r="G61" i="2"/>
  <c r="G63" i="2" s="1"/>
  <c r="D61" i="2"/>
  <c r="D63" i="2" s="1"/>
  <c r="C256" i="1"/>
  <c r="G256" i="1"/>
  <c r="K256" i="1"/>
  <c r="O256" i="1"/>
  <c r="S256" i="1"/>
  <c r="W256" i="1"/>
  <c r="AA256" i="1"/>
  <c r="AE256" i="1"/>
  <c r="G153" i="4"/>
  <c r="E153" i="2"/>
  <c r="D199" i="3"/>
  <c r="F217" i="4"/>
  <c r="F219" i="4" s="1"/>
  <c r="E217" i="4"/>
  <c r="E219" i="4" s="1"/>
  <c r="C199" i="1"/>
  <c r="G199" i="1"/>
  <c r="K199" i="1"/>
  <c r="O199" i="1"/>
  <c r="S199" i="1"/>
  <c r="W199" i="1"/>
  <c r="AA199" i="1"/>
  <c r="AE199" i="1"/>
  <c r="E199" i="1"/>
  <c r="I199" i="1"/>
  <c r="M199" i="1"/>
  <c r="Q199" i="1"/>
  <c r="U199" i="1"/>
  <c r="Y199" i="1"/>
  <c r="AC199" i="1"/>
  <c r="W141" i="3"/>
  <c r="I141" i="3"/>
  <c r="F153" i="4"/>
  <c r="F155" i="4" s="1"/>
  <c r="D153" i="4"/>
  <c r="D155" i="4" s="1"/>
  <c r="W141" i="1"/>
  <c r="G153" i="2"/>
  <c r="G155" i="2" s="1"/>
  <c r="F155" i="2"/>
  <c r="E31" i="4"/>
  <c r="D31" i="4"/>
  <c r="G91" i="4"/>
  <c r="G93" i="4" s="1"/>
  <c r="D489" i="4"/>
  <c r="D495" i="4"/>
  <c r="D500" i="4" s="1"/>
  <c r="D501" i="4" s="1"/>
  <c r="G61" i="4"/>
  <c r="G63" i="4" s="1"/>
  <c r="G248" i="4"/>
  <c r="G250" i="4" s="1"/>
  <c r="G372" i="4"/>
  <c r="G374" i="4" s="1"/>
  <c r="D484" i="4"/>
  <c r="E485" i="4"/>
  <c r="E486" i="4" s="1"/>
  <c r="E487" i="4" s="1"/>
  <c r="D492" i="4"/>
  <c r="G185" i="4"/>
  <c r="G187" i="4" s="1"/>
  <c r="G185" i="2"/>
  <c r="G122" i="2"/>
  <c r="G124" i="2" s="1"/>
  <c r="E480" i="2"/>
  <c r="E484" i="2"/>
  <c r="F489" i="2"/>
  <c r="F492" i="2" s="1"/>
  <c r="F493" i="2" s="1"/>
  <c r="E500" i="2"/>
  <c r="G91" i="2"/>
  <c r="G93" i="2" s="1"/>
  <c r="G372" i="2"/>
  <c r="G374" i="2" s="1"/>
  <c r="G481" i="2"/>
  <c r="G485" i="2" s="1"/>
  <c r="G486" i="2" s="1"/>
  <c r="E491" i="2"/>
  <c r="E492" i="2" s="1"/>
  <c r="E493" i="2" s="1"/>
  <c r="G217" i="2"/>
  <c r="G219" i="2" s="1"/>
  <c r="J432" i="3" l="1"/>
  <c r="AE434" i="3"/>
  <c r="AE435" i="3" s="1"/>
  <c r="T434" i="3"/>
  <c r="T435" i="3" s="1"/>
  <c r="D434" i="3"/>
  <c r="D435" i="3" s="1"/>
  <c r="L434" i="3"/>
  <c r="L435" i="3" s="1"/>
  <c r="O434" i="3"/>
  <c r="O435" i="3" s="1"/>
  <c r="Q434" i="3"/>
  <c r="Q435" i="3" s="1"/>
  <c r="D250" i="2"/>
  <c r="D469" i="2"/>
  <c r="E155" i="2"/>
  <c r="E469" i="2"/>
  <c r="E470" i="2" s="1"/>
  <c r="U433" i="1"/>
  <c r="U434" i="1" s="1"/>
  <c r="E433" i="1"/>
  <c r="E434" i="1" s="1"/>
  <c r="X433" i="1"/>
  <c r="X434" i="1" s="1"/>
  <c r="H433" i="1"/>
  <c r="H434" i="1" s="1"/>
  <c r="AD432" i="3"/>
  <c r="AD436" i="3" s="1"/>
  <c r="AD437" i="3" s="1"/>
  <c r="AD439" i="3" s="1"/>
  <c r="N432" i="3"/>
  <c r="C433" i="1"/>
  <c r="C434" i="1" s="1"/>
  <c r="I431" i="1"/>
  <c r="I432" i="1" s="1"/>
  <c r="S433" i="1"/>
  <c r="S434" i="1" s="1"/>
  <c r="E431" i="1"/>
  <c r="E432" i="1" s="1"/>
  <c r="M431" i="1"/>
  <c r="M432" i="1" s="1"/>
  <c r="M433" i="1"/>
  <c r="M434" i="1" s="1"/>
  <c r="W433" i="1"/>
  <c r="W434" i="1" s="1"/>
  <c r="R432" i="3"/>
  <c r="F432" i="3"/>
  <c r="F433" i="3" s="1"/>
  <c r="V432" i="3"/>
  <c r="V433" i="3" s="1"/>
  <c r="Z432" i="3"/>
  <c r="Z433" i="3" s="1"/>
  <c r="U430" i="3"/>
  <c r="Y432" i="3"/>
  <c r="Y433" i="3" s="1"/>
  <c r="I432" i="3"/>
  <c r="I433" i="3" s="1"/>
  <c r="U432" i="3"/>
  <c r="U433" i="3" s="1"/>
  <c r="E432" i="3"/>
  <c r="E433" i="3" s="1"/>
  <c r="Q432" i="3"/>
  <c r="Q433" i="3" s="1"/>
  <c r="I430" i="3"/>
  <c r="AC432" i="3"/>
  <c r="AC433" i="3" s="1"/>
  <c r="M432" i="3"/>
  <c r="M433" i="3" s="1"/>
  <c r="M430" i="3"/>
  <c r="AC430" i="3"/>
  <c r="AC431" i="3" s="1"/>
  <c r="Y431" i="3"/>
  <c r="U431" i="3"/>
  <c r="E431" i="3"/>
  <c r="Q431" i="3"/>
  <c r="AB432" i="3"/>
  <c r="AB433" i="3" s="1"/>
  <c r="L432" i="3"/>
  <c r="AA430" i="3"/>
  <c r="AA431" i="3" s="1"/>
  <c r="K430" i="3"/>
  <c r="K431" i="3" s="1"/>
  <c r="R430" i="3"/>
  <c r="R431" i="3" s="1"/>
  <c r="X430" i="3"/>
  <c r="X431" i="3" s="1"/>
  <c r="H430" i="3"/>
  <c r="H431" i="3" s="1"/>
  <c r="AA432" i="3"/>
  <c r="AA433" i="3" s="1"/>
  <c r="K432" i="3"/>
  <c r="K433" i="3" s="1"/>
  <c r="D432" i="3"/>
  <c r="X432" i="3"/>
  <c r="X433" i="3" s="1"/>
  <c r="H432" i="3"/>
  <c r="H436" i="3" s="1"/>
  <c r="H437" i="3" s="1"/>
  <c r="H439" i="3" s="1"/>
  <c r="W430" i="3"/>
  <c r="W431" i="3" s="1"/>
  <c r="G430" i="3"/>
  <c r="G431" i="3" s="1"/>
  <c r="AD430" i="3"/>
  <c r="AD431" i="3" s="1"/>
  <c r="N430" i="3"/>
  <c r="N431" i="3" s="1"/>
  <c r="T430" i="3"/>
  <c r="T431" i="3" s="1"/>
  <c r="D430" i="3"/>
  <c r="D431" i="3" s="1"/>
  <c r="W432" i="3"/>
  <c r="W433" i="3" s="1"/>
  <c r="G432" i="3"/>
  <c r="G433" i="3" s="1"/>
  <c r="T432" i="3"/>
  <c r="S430" i="3"/>
  <c r="S431" i="3" s="1"/>
  <c r="C430" i="3"/>
  <c r="C431" i="3" s="1"/>
  <c r="Z430" i="3"/>
  <c r="Z431" i="3" s="1"/>
  <c r="J430" i="3"/>
  <c r="J431" i="3" s="1"/>
  <c r="P430" i="3"/>
  <c r="P431" i="3" s="1"/>
  <c r="S432" i="3"/>
  <c r="S433" i="3" s="1"/>
  <c r="C432" i="3"/>
  <c r="C433" i="3" s="1"/>
  <c r="P432" i="3"/>
  <c r="P433" i="3" s="1"/>
  <c r="AE430" i="3"/>
  <c r="AE431" i="3" s="1"/>
  <c r="O430" i="3"/>
  <c r="O431" i="3" s="1"/>
  <c r="V430" i="3"/>
  <c r="V431" i="3" s="1"/>
  <c r="F430" i="3"/>
  <c r="F431" i="3" s="1"/>
  <c r="AB430" i="3"/>
  <c r="AB431" i="3" s="1"/>
  <c r="L430" i="3"/>
  <c r="L431" i="3" s="1"/>
  <c r="AE432" i="3"/>
  <c r="AE433" i="3" s="1"/>
  <c r="O432" i="3"/>
  <c r="O433" i="3" s="1"/>
  <c r="Q433" i="1"/>
  <c r="Q434" i="1" s="1"/>
  <c r="AA431" i="1"/>
  <c r="AA432" i="1" s="1"/>
  <c r="K431" i="1"/>
  <c r="K432" i="1" s="1"/>
  <c r="S431" i="1"/>
  <c r="S432" i="1" s="1"/>
  <c r="C431" i="1"/>
  <c r="C432" i="1" s="1"/>
  <c r="Z431" i="1"/>
  <c r="Z432" i="1" s="1"/>
  <c r="J431" i="1"/>
  <c r="J432" i="1" s="1"/>
  <c r="W431" i="1"/>
  <c r="W432" i="1" s="1"/>
  <c r="G431" i="1"/>
  <c r="G432" i="1" s="1"/>
  <c r="AE431" i="1"/>
  <c r="AE432" i="1" s="1"/>
  <c r="O431" i="1"/>
  <c r="O432" i="1" s="1"/>
  <c r="F431" i="1"/>
  <c r="F432" i="1" s="1"/>
  <c r="V431" i="1"/>
  <c r="V432" i="1" s="1"/>
  <c r="AC429" i="1"/>
  <c r="AC430" i="1" s="1"/>
  <c r="M429" i="1"/>
  <c r="M430" i="1" s="1"/>
  <c r="G429" i="1"/>
  <c r="G430" i="1" s="1"/>
  <c r="C429" i="1"/>
  <c r="C430" i="1" s="1"/>
  <c r="P431" i="1"/>
  <c r="P432" i="1" s="1"/>
  <c r="X429" i="1"/>
  <c r="H429" i="1"/>
  <c r="H430" i="1" s="1"/>
  <c r="W429" i="1"/>
  <c r="W430" i="1" s="1"/>
  <c r="N429" i="1"/>
  <c r="N430" i="1" s="1"/>
  <c r="V429" i="1"/>
  <c r="AC431" i="1"/>
  <c r="AC432" i="1" s="1"/>
  <c r="R431" i="1"/>
  <c r="R432" i="1" s="1"/>
  <c r="Y429" i="1"/>
  <c r="Y430" i="1" s="1"/>
  <c r="I429" i="1"/>
  <c r="AB431" i="1"/>
  <c r="AB432" i="1" s="1"/>
  <c r="L431" i="1"/>
  <c r="L432" i="1" s="1"/>
  <c r="T429" i="1"/>
  <c r="T430" i="1" s="1"/>
  <c r="D429" i="1"/>
  <c r="D430" i="1" s="1"/>
  <c r="S429" i="1"/>
  <c r="S430" i="1" s="1"/>
  <c r="J429" i="1"/>
  <c r="J430" i="1" s="1"/>
  <c r="Y431" i="1"/>
  <c r="Y432" i="1" s="1"/>
  <c r="AD431" i="1"/>
  <c r="AD432" i="1" s="1"/>
  <c r="N431" i="1"/>
  <c r="N432" i="1" s="1"/>
  <c r="U429" i="1"/>
  <c r="U430" i="1" s="1"/>
  <c r="E429" i="1"/>
  <c r="E430" i="1" s="1"/>
  <c r="X431" i="1"/>
  <c r="X432" i="1" s="1"/>
  <c r="H431" i="1"/>
  <c r="H432" i="1" s="1"/>
  <c r="P429" i="1"/>
  <c r="P430" i="1" s="1"/>
  <c r="AE429" i="1"/>
  <c r="AE435" i="1" s="1"/>
  <c r="AE436" i="1" s="1"/>
  <c r="O429" i="1"/>
  <c r="O435" i="1" s="1"/>
  <c r="O436" i="1" s="1"/>
  <c r="AD429" i="1"/>
  <c r="AD430" i="1" s="1"/>
  <c r="F429" i="1"/>
  <c r="U431" i="1"/>
  <c r="U432" i="1" s="1"/>
  <c r="Q429" i="1"/>
  <c r="T431" i="1"/>
  <c r="T432" i="1" s="1"/>
  <c r="D431" i="1"/>
  <c r="D432" i="1" s="1"/>
  <c r="AB429" i="1"/>
  <c r="L429" i="1"/>
  <c r="AA429" i="1"/>
  <c r="AA435" i="1" s="1"/>
  <c r="AA436" i="1" s="1"/>
  <c r="K429" i="1"/>
  <c r="K430" i="1" s="1"/>
  <c r="Z429" i="1"/>
  <c r="Z430" i="1" s="1"/>
  <c r="R429" i="1"/>
  <c r="Q431" i="1"/>
  <c r="Q432" i="1" s="1"/>
  <c r="D493" i="4"/>
  <c r="D494" i="4" s="1"/>
  <c r="E470" i="4"/>
  <c r="E471" i="4" s="1"/>
  <c r="E474" i="4" s="1"/>
  <c r="D470" i="4"/>
  <c r="D471" i="4" s="1"/>
  <c r="D474" i="4" s="1"/>
  <c r="G155" i="4"/>
  <c r="G470" i="4"/>
  <c r="G471" i="4" s="1"/>
  <c r="G474" i="4" s="1"/>
  <c r="F470" i="4"/>
  <c r="F471" i="4" s="1"/>
  <c r="F474" i="4" s="1"/>
  <c r="E485" i="2"/>
  <c r="E486" i="2" s="1"/>
  <c r="F470" i="2"/>
  <c r="E187" i="2"/>
  <c r="G187" i="2"/>
  <c r="G469" i="2"/>
  <c r="G470" i="2" s="1"/>
  <c r="G473" i="2" s="1"/>
  <c r="D470" i="2"/>
  <c r="D473" i="2" s="1"/>
  <c r="D433" i="3"/>
  <c r="AD433" i="3"/>
  <c r="N433" i="3"/>
  <c r="L433" i="3"/>
  <c r="J433" i="3"/>
  <c r="T433" i="3"/>
  <c r="R433" i="3"/>
  <c r="D219" i="4"/>
  <c r="D483" i="4"/>
  <c r="D486" i="4" s="1"/>
  <c r="D487" i="4" s="1"/>
  <c r="J436" i="3" l="1"/>
  <c r="J437" i="3" s="1"/>
  <c r="J439" i="3" s="1"/>
  <c r="E471" i="2"/>
  <c r="F473" i="2"/>
  <c r="F471" i="2"/>
  <c r="N436" i="3"/>
  <c r="N437" i="3" s="1"/>
  <c r="N439" i="3" s="1"/>
  <c r="E435" i="1"/>
  <c r="E436" i="1" s="1"/>
  <c r="E438" i="1" s="1"/>
  <c r="M435" i="1"/>
  <c r="M436" i="1" s="1"/>
  <c r="H433" i="3"/>
  <c r="I436" i="3"/>
  <c r="I437" i="3" s="1"/>
  <c r="I439" i="3" s="1"/>
  <c r="L436" i="3"/>
  <c r="L437" i="3" s="1"/>
  <c r="L439" i="3" s="1"/>
  <c r="E436" i="3"/>
  <c r="E437" i="3" s="1"/>
  <c r="E439" i="3" s="1"/>
  <c r="AB435" i="1"/>
  <c r="AB436" i="1" s="1"/>
  <c r="AB438" i="1" s="1"/>
  <c r="F435" i="1"/>
  <c r="F436" i="1" s="1"/>
  <c r="F438" i="1" s="1"/>
  <c r="S435" i="1"/>
  <c r="S436" i="1" s="1"/>
  <c r="S438" i="1" s="1"/>
  <c r="I435" i="1"/>
  <c r="I436" i="1" s="1"/>
  <c r="I438" i="1" s="1"/>
  <c r="G435" i="1"/>
  <c r="G436" i="1" s="1"/>
  <c r="G438" i="1" s="1"/>
  <c r="AE430" i="1"/>
  <c r="P435" i="1"/>
  <c r="P436" i="1" s="1"/>
  <c r="P438" i="1" s="1"/>
  <c r="F430" i="1"/>
  <c r="R435" i="1"/>
  <c r="R436" i="1" s="1"/>
  <c r="R438" i="1" s="1"/>
  <c r="K435" i="1"/>
  <c r="K436" i="1" s="1"/>
  <c r="K438" i="1" s="1"/>
  <c r="AB430" i="1"/>
  <c r="V436" i="3"/>
  <c r="V437" i="3" s="1"/>
  <c r="V439" i="3" s="1"/>
  <c r="U436" i="3"/>
  <c r="U437" i="3" s="1"/>
  <c r="U439" i="3" s="1"/>
  <c r="M436" i="3"/>
  <c r="M437" i="3" s="1"/>
  <c r="M439" i="3" s="1"/>
  <c r="Y436" i="3"/>
  <c r="Y437" i="3" s="1"/>
  <c r="Y439" i="3" s="1"/>
  <c r="AA436" i="3"/>
  <c r="AA437" i="3" s="1"/>
  <c r="AA439" i="3" s="1"/>
  <c r="Q436" i="3"/>
  <c r="Q437" i="3" s="1"/>
  <c r="Q439" i="3" s="1"/>
  <c r="M431" i="3"/>
  <c r="Z436" i="3"/>
  <c r="Z437" i="3" s="1"/>
  <c r="Z439" i="3" s="1"/>
  <c r="I431" i="3"/>
  <c r="K436" i="3"/>
  <c r="K437" i="3" s="1"/>
  <c r="K439" i="3" s="1"/>
  <c r="P436" i="3"/>
  <c r="P437" i="3" s="1"/>
  <c r="P439" i="3" s="1"/>
  <c r="X436" i="3"/>
  <c r="X437" i="3" s="1"/>
  <c r="X439" i="3" s="1"/>
  <c r="AB436" i="3"/>
  <c r="AB437" i="3" s="1"/>
  <c r="AB439" i="3" s="1"/>
  <c r="D436" i="3"/>
  <c r="D437" i="3" s="1"/>
  <c r="D439" i="3" s="1"/>
  <c r="C436" i="3"/>
  <c r="C437" i="3" s="1"/>
  <c r="C439" i="3" s="1"/>
  <c r="G436" i="3"/>
  <c r="G437" i="3" s="1"/>
  <c r="G439" i="3" s="1"/>
  <c r="O436" i="3"/>
  <c r="O437" i="3" s="1"/>
  <c r="O439" i="3" s="1"/>
  <c r="AC436" i="3"/>
  <c r="AC437" i="3" s="1"/>
  <c r="AC439" i="3" s="1"/>
  <c r="T436" i="3"/>
  <c r="T437" i="3" s="1"/>
  <c r="T439" i="3" s="1"/>
  <c r="R436" i="3"/>
  <c r="R437" i="3" s="1"/>
  <c r="R439" i="3" s="1"/>
  <c r="W436" i="3"/>
  <c r="W437" i="3" s="1"/>
  <c r="W439" i="3" s="1"/>
  <c r="F436" i="3"/>
  <c r="F437" i="3" s="1"/>
  <c r="F439" i="3" s="1"/>
  <c r="S436" i="3"/>
  <c r="S437" i="3" s="1"/>
  <c r="S439" i="3" s="1"/>
  <c r="AE436" i="3"/>
  <c r="AE437" i="3" s="1"/>
  <c r="AE439" i="3" s="1"/>
  <c r="AA430" i="1"/>
  <c r="AC435" i="1"/>
  <c r="AC436" i="1" s="1"/>
  <c r="AC438" i="1" s="1"/>
  <c r="L435" i="1"/>
  <c r="L436" i="1" s="1"/>
  <c r="L438" i="1" s="1"/>
  <c r="H435" i="1"/>
  <c r="H436" i="1" s="1"/>
  <c r="H438" i="1" s="1"/>
  <c r="U435" i="1"/>
  <c r="U436" i="1" s="1"/>
  <c r="U438" i="1" s="1"/>
  <c r="Y435" i="1"/>
  <c r="Y436" i="1" s="1"/>
  <c r="Y438" i="1" s="1"/>
  <c r="J435" i="1"/>
  <c r="J436" i="1" s="1"/>
  <c r="J438" i="1" s="1"/>
  <c r="Z435" i="1"/>
  <c r="Z436" i="1" s="1"/>
  <c r="Z438" i="1" s="1"/>
  <c r="T435" i="1"/>
  <c r="T436" i="1" s="1"/>
  <c r="T438" i="1" s="1"/>
  <c r="N435" i="1"/>
  <c r="N436" i="1" s="1"/>
  <c r="N438" i="1" s="1"/>
  <c r="V435" i="1"/>
  <c r="V436" i="1" s="1"/>
  <c r="V438" i="1" s="1"/>
  <c r="Q435" i="1"/>
  <c r="Q436" i="1" s="1"/>
  <c r="Q438" i="1" s="1"/>
  <c r="W435" i="1"/>
  <c r="W436" i="1" s="1"/>
  <c r="W438" i="1" s="1"/>
  <c r="AD435" i="1"/>
  <c r="AD436" i="1" s="1"/>
  <c r="AD438" i="1" s="1"/>
  <c r="C435" i="1"/>
  <c r="C436" i="1" s="1"/>
  <c r="C438" i="1" s="1"/>
  <c r="X435" i="1"/>
  <c r="X436" i="1" s="1"/>
  <c r="X438" i="1" s="1"/>
  <c r="D435" i="1"/>
  <c r="D436" i="1" s="1"/>
  <c r="D438" i="1" s="1"/>
  <c r="R430" i="1"/>
  <c r="L430" i="1"/>
  <c r="Q430" i="1"/>
  <c r="O430" i="1"/>
  <c r="V430" i="1"/>
  <c r="X430" i="1"/>
  <c r="I430" i="1"/>
  <c r="E473" i="2"/>
  <c r="M438" i="1"/>
  <c r="AA438" i="1"/>
  <c r="O438" i="1"/>
  <c r="AE438" i="1"/>
  <c r="E472" i="4"/>
  <c r="F472" i="4"/>
</calcChain>
</file>

<file path=xl/sharedStrings.xml><?xml version="1.0" encoding="utf-8"?>
<sst xmlns="http://schemas.openxmlformats.org/spreadsheetml/2006/main" count="3545" uniqueCount="209">
  <si>
    <t>Расчет продуктов питания,в гр., нетто сырья</t>
  </si>
  <si>
    <t>Дети  7-11 лет</t>
  </si>
  <si>
    <t>День 1</t>
  </si>
  <si>
    <t>№ ТК (ТТК)</t>
  </si>
  <si>
    <t>Наименование блюда</t>
  </si>
  <si>
    <t>Хлеб пшеничный</t>
  </si>
  <si>
    <t>Хлеб ржаной</t>
  </si>
  <si>
    <t>Мука пшеничная</t>
  </si>
  <si>
    <t>Крупы, бобовые</t>
  </si>
  <si>
    <t>Макаронные изделия</t>
  </si>
  <si>
    <t>Картофель</t>
  </si>
  <si>
    <t>Овощи</t>
  </si>
  <si>
    <t>Фрукты (плоды) свежие</t>
  </si>
  <si>
    <t>Сухофрукты</t>
  </si>
  <si>
    <t>Соки, нетто</t>
  </si>
  <si>
    <t>Мясо 1 кат</t>
  </si>
  <si>
    <t>Цыплята 1 категории потрош.</t>
  </si>
  <si>
    <t>Рыба (филе), в т.ч. слабо или малосол</t>
  </si>
  <si>
    <t>Субпродукты (печень, язык, сердце)</t>
  </si>
  <si>
    <t>Молоко</t>
  </si>
  <si>
    <t>К/м</t>
  </si>
  <si>
    <t>Творог</t>
  </si>
  <si>
    <t>Сыр</t>
  </si>
  <si>
    <t>Сметана</t>
  </si>
  <si>
    <t>Масло слив.</t>
  </si>
  <si>
    <t>Масло растит.</t>
  </si>
  <si>
    <t>Яйцо</t>
  </si>
  <si>
    <t>Сахар</t>
  </si>
  <si>
    <t>Кондит.изд.</t>
  </si>
  <si>
    <t>Чай</t>
  </si>
  <si>
    <t>Какао-порошок</t>
  </si>
  <si>
    <t>Кофейный напиток</t>
  </si>
  <si>
    <t>Крахмал</t>
  </si>
  <si>
    <t>Дрожжи</t>
  </si>
  <si>
    <t>Специи</t>
  </si>
  <si>
    <t>Соль</t>
  </si>
  <si>
    <t>8</t>
  </si>
  <si>
    <t>Завтрак</t>
  </si>
  <si>
    <t>Каша вязкая молочная жидкая</t>
  </si>
  <si>
    <t>Какао с молоком</t>
  </si>
  <si>
    <t>Плоды свежие</t>
  </si>
  <si>
    <t>ГП</t>
  </si>
  <si>
    <t>Хлеб пшеничный или батон</t>
  </si>
  <si>
    <t>Итого</t>
  </si>
  <si>
    <t>Обед</t>
  </si>
  <si>
    <t>Суп картофельный с макаронными изделиями с мясом</t>
  </si>
  <si>
    <t>Каша рассыпчатая (гречневая)</t>
  </si>
  <si>
    <t>Напиток из шиповника</t>
  </si>
  <si>
    <t>Полдник</t>
  </si>
  <si>
    <t>Молоко кипяченое</t>
  </si>
  <si>
    <t>Кондитерские изделия (вафли, или пряники, или печенье, или др.)</t>
  </si>
  <si>
    <t>Норма специй, соли на весь день</t>
  </si>
  <si>
    <t>Итого за день</t>
  </si>
  <si>
    <t>День 2</t>
  </si>
  <si>
    <t xml:space="preserve">Котлеты, биточки, шницели (из говядины) </t>
  </si>
  <si>
    <t xml:space="preserve">Соус сметанный с томатом </t>
  </si>
  <si>
    <t>Чай с сахаром</t>
  </si>
  <si>
    <t>Суп картофельный бобовыми (фасолью)/ с мясом (250/10)</t>
  </si>
  <si>
    <t>Макаронные изделия отварные</t>
  </si>
  <si>
    <t xml:space="preserve">Компот из смеси сухофруктов </t>
  </si>
  <si>
    <t xml:space="preserve">Сок </t>
  </si>
  <si>
    <t>День 3</t>
  </si>
  <si>
    <t>Плов из отварной говядины</t>
  </si>
  <si>
    <t>Кофейный напиток с молоком</t>
  </si>
  <si>
    <t>Салат из свеклы с сыром и чесноком</t>
  </si>
  <si>
    <t>Пюре картофельное</t>
  </si>
  <si>
    <t>Кисломолочный напиток</t>
  </si>
  <si>
    <t>День 4</t>
  </si>
  <si>
    <t>Каша "Дружба"</t>
  </si>
  <si>
    <t>Йогурт</t>
  </si>
  <si>
    <t>Сельдь с луком</t>
  </si>
  <si>
    <t>Борщ с капустой и картофелем/со сметаной/с мясом (250/5/10)</t>
  </si>
  <si>
    <t>Запеканка картофельная с мясом</t>
  </si>
  <si>
    <t>День 5</t>
  </si>
  <si>
    <t>Винегрет овощной</t>
  </si>
  <si>
    <t>Суп картофельный с клецками/с мясом птицы (250/10)</t>
  </si>
  <si>
    <t>Птица отварная или тушеная</t>
  </si>
  <si>
    <t>Капуста тушеная</t>
  </si>
  <si>
    <t>День 6</t>
  </si>
  <si>
    <t>Омлет натуральный</t>
  </si>
  <si>
    <t>Сыр (порции)</t>
  </si>
  <si>
    <t>Чай с лимоном</t>
  </si>
  <si>
    <t>Щи из свежей капусты с картофелем/со сметаной/с мясом (250/5/10)</t>
  </si>
  <si>
    <t>Тефтели из говядины</t>
  </si>
  <si>
    <t>Соус красный основной</t>
  </si>
  <si>
    <t>Сушки,бублики, баранки</t>
  </si>
  <si>
    <t>День 7</t>
  </si>
  <si>
    <t>Чай с молоком</t>
  </si>
  <si>
    <t>День 8</t>
  </si>
  <si>
    <t>День 9</t>
  </si>
  <si>
    <t xml:space="preserve">Котлеты рубленые из птицы </t>
  </si>
  <si>
    <t>Суп картофельный с бобовыми /с мясом (250/10)</t>
  </si>
  <si>
    <t>День 10</t>
  </si>
  <si>
    <t>День 11</t>
  </si>
  <si>
    <t>Овощи натуральные свежие (или соленые)</t>
  </si>
  <si>
    <t>Суп картофельный с макаронными изделиями/ с мясом (250/10)</t>
  </si>
  <si>
    <t>День 12</t>
  </si>
  <si>
    <t>Суп с рыбными консервами (250)</t>
  </si>
  <si>
    <t>Итого за 1 дней</t>
  </si>
  <si>
    <t xml:space="preserve">Нормы продуктов питания на одного ребенка, нетто сырья, в гр., согласно СанПиНа </t>
  </si>
  <si>
    <t>Процент удовлетворения</t>
  </si>
  <si>
    <t xml:space="preserve">Дети  7-11 лет </t>
  </si>
  <si>
    <t>№ ТК (ТТК)*</t>
  </si>
  <si>
    <t>Вес блюда</t>
  </si>
  <si>
    <t>Пищевые вещества (г)</t>
  </si>
  <si>
    <t>Эн/ц (ккал)</t>
  </si>
  <si>
    <t>Б</t>
  </si>
  <si>
    <t>Ж</t>
  </si>
  <si>
    <t>У</t>
  </si>
  <si>
    <t xml:space="preserve">Завтрак </t>
  </si>
  <si>
    <t>200</t>
  </si>
  <si>
    <t xml:space="preserve">Обед </t>
  </si>
  <si>
    <t>60</t>
  </si>
  <si>
    <t>260</t>
  </si>
  <si>
    <t xml:space="preserve">Итого  </t>
  </si>
  <si>
    <t>Эн/ц</t>
  </si>
  <si>
    <t>Суточная потребность (75% от норматива)</t>
  </si>
  <si>
    <t>Процент удовлетворения суточной потребности</t>
  </si>
  <si>
    <t>Котлеты, биточки, шницели (из говядины)</t>
  </si>
  <si>
    <t>90</t>
  </si>
  <si>
    <t>30</t>
  </si>
  <si>
    <t xml:space="preserve">Итого </t>
  </si>
  <si>
    <t>100</t>
  </si>
  <si>
    <t>50</t>
  </si>
  <si>
    <t>265</t>
  </si>
  <si>
    <t>207</t>
  </si>
  <si>
    <t>250</t>
  </si>
  <si>
    <t>Средние показатели энергетической ценности и химического состава рациона питания детей 7-11 лет</t>
  </si>
  <si>
    <t>Соотношение Б:Ж:У</t>
  </si>
  <si>
    <t>Примечание: ГП - готовый продукт.</t>
  </si>
  <si>
    <t>*   в технологических картах указано наименование сборника рецептур блюд</t>
  </si>
  <si>
    <t>и кулинарных изделий и номер рецептуры согласно сборника</t>
  </si>
  <si>
    <t xml:space="preserve">дни </t>
  </si>
  <si>
    <t>завтрак</t>
  </si>
  <si>
    <t>обед</t>
  </si>
  <si>
    <t>полдник</t>
  </si>
  <si>
    <t>итого</t>
  </si>
  <si>
    <t>ср.зн.</t>
  </si>
  <si>
    <t>Дети  12 лет и старше</t>
  </si>
  <si>
    <t xml:space="preserve">Дети  12 лет и старше </t>
  </si>
  <si>
    <t>195</t>
  </si>
  <si>
    <t>Средние показатели энергетической ценности и химического состава рациона питания детей 12 лет и старше</t>
  </si>
  <si>
    <t>Запеканка из печени с луком</t>
  </si>
  <si>
    <t>Запеканка из творога с молоком сгущеным</t>
  </si>
  <si>
    <t>190</t>
  </si>
  <si>
    <t>225</t>
  </si>
  <si>
    <t>Котлеты, биточки рыбные</t>
  </si>
  <si>
    <t>Витамин С, мг</t>
  </si>
  <si>
    <t>Вит С, мг</t>
  </si>
  <si>
    <t>Вит С</t>
  </si>
  <si>
    <t>Вит  С</t>
  </si>
  <si>
    <t>Изделия хлебобулочные</t>
  </si>
  <si>
    <t>Норма выдачи специй 1,5 гр., соли поваренной йодированной 2,3 гр.</t>
  </si>
  <si>
    <t>Норма выдачи специй 1,5 гр., соли поваренной йодированной 3,8 гр.</t>
  </si>
  <si>
    <t>День 13</t>
  </si>
  <si>
    <t>День 14</t>
  </si>
  <si>
    <t>День 15</t>
  </si>
  <si>
    <t>Итого за 15 дней</t>
  </si>
  <si>
    <t>Итого за 5 дней ( 1 неделя)</t>
  </si>
  <si>
    <t>Итого за 5 дней ( 2 неделя)</t>
  </si>
  <si>
    <t>Итого за 5 дней ( 3 неделя)</t>
  </si>
  <si>
    <t>Каша вязкая молочная манная</t>
  </si>
  <si>
    <t>Каша вязкая молочная рисовая</t>
  </si>
  <si>
    <t>Каша вязкая молочная ячневая</t>
  </si>
  <si>
    <t>Каша вязкая молочная пшенная</t>
  </si>
  <si>
    <t>Каша вязкая молочная геркулесовая</t>
  </si>
  <si>
    <t>Жаркое по-домашнему</t>
  </si>
  <si>
    <t>Рагу из овощей с мясом</t>
  </si>
  <si>
    <t>Салат из свежих огурцов с луком</t>
  </si>
  <si>
    <t>Салат картофельный с кукурузой и морковью</t>
  </si>
  <si>
    <t>Салат из свежих помидоров и огурцов</t>
  </si>
  <si>
    <t xml:space="preserve">Салат из свежих помидоров со сладким перцем </t>
  </si>
  <si>
    <t>Салат из белокочанной капусты с морковью ( Салат из квашеной капусты со свеклой)</t>
  </si>
  <si>
    <t>Салат из белокочанной капусты с огурцом ( Салат из квашеной капусты с горошком)</t>
  </si>
  <si>
    <t>Салат Мозаика</t>
  </si>
  <si>
    <t>Суп "Харчо" с мясом</t>
  </si>
  <si>
    <t xml:space="preserve">Суп "Шахтерский" с мясом </t>
  </si>
  <si>
    <t>Суп крестьянский с крупой/со сметаной/с мясом</t>
  </si>
  <si>
    <t>Суп томатный с мясными фрикадельками</t>
  </si>
  <si>
    <t>Рис отварной с овощами</t>
  </si>
  <si>
    <t>Каша рассыпчатая гречневая</t>
  </si>
  <si>
    <t>Голубцы ленивые</t>
  </si>
  <si>
    <t>Кисель плодово-ягодный</t>
  </si>
  <si>
    <t>230</t>
  </si>
  <si>
    <t>Суп картофельный с мясными фрикадельками</t>
  </si>
  <si>
    <t>Компот из свежих плодов</t>
  </si>
  <si>
    <t>Салат из свежих помидоров со сладким перцем</t>
  </si>
  <si>
    <t>Суп Шахтерский с мясом</t>
  </si>
  <si>
    <t>Каша рассыпчатая перловая</t>
  </si>
  <si>
    <t>Салат Зимний</t>
  </si>
  <si>
    <t>Салат зимний</t>
  </si>
  <si>
    <t>Цена</t>
  </si>
  <si>
    <t>Цена, руб</t>
  </si>
  <si>
    <t>Средняя стоимость завтраков</t>
  </si>
  <si>
    <t>Средняя стоимость обедов</t>
  </si>
  <si>
    <t>Средняя стоимость полдников</t>
  </si>
  <si>
    <t>Норма</t>
  </si>
  <si>
    <t>У нас</t>
  </si>
  <si>
    <t>Бутерброд с джемом или повидлом</t>
  </si>
  <si>
    <t>Бутерброд с маслом и сыром</t>
  </si>
  <si>
    <t>Свежий помидор</t>
  </si>
  <si>
    <t>Свежий огурец</t>
  </si>
  <si>
    <t>Масло сливочное (порциями)</t>
  </si>
  <si>
    <t>10</t>
  </si>
  <si>
    <t>Масло сливочное ( порциями)</t>
  </si>
  <si>
    <t>Средние показатели продуктов питания за 15 дней на одного ребенка,   в гр., дети 7-11 лет</t>
  </si>
  <si>
    <t>Средние показатели продуктов питания за 15 дней на одного ребенка, в гр., дети с 12 лет и старше</t>
  </si>
  <si>
    <t>Суп с рыбными консервами</t>
  </si>
  <si>
    <t>Йогурт в инд.упаковке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</si>
</sst>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#,##0.00\ _₽"/>
  </numFmts>
  <fonts count="8" x14ac:knownFonts="1">
    <font>
      <sz val="10"/>
      <name val="Arial"/>
    </font>
    <font>
      <sz val="10"/>
      <name val="Arial"/>
      <family val="2"/>
      <charset val="204"/>
    </font>
    <font>
      <sz val="65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65"/>
      <color theme="1"/>
      <name val="Times New Roman"/>
      <family val="1"/>
      <charset val="204"/>
    </font>
    <font>
      <sz val="10"/>
      <name val="Arial"/>
      <family val="2"/>
      <charset val="204"/>
    </font>
    <font>
      <sz val="65"/>
      <color rgb="FF000000"/>
      <name val="Times New Roman"/>
      <family val="1"/>
      <charset val="204"/>
    </font>
    <font>
      <sz val="6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</cellStyleXfs>
  <cellXfs count="288">
    <xf numFmtId="0" fontId="0" fillId="0" borderId="0" xfId="0"/>
    <xf numFmtId="2" fontId="2" fillId="0" borderId="0" xfId="0" applyNumberFormat="1" applyFont="1" applyFill="1" applyBorder="1"/>
    <xf numFmtId="2" fontId="2" fillId="0" borderId="2" xfId="0" applyNumberFormat="1" applyFont="1" applyFill="1" applyBorder="1"/>
    <xf numFmtId="0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/>
    <xf numFmtId="0" fontId="2" fillId="0" borderId="1" xfId="1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0" fontId="2" fillId="0" borderId="0" xfId="0" applyNumberFormat="1" applyFont="1" applyFill="1" applyBorder="1"/>
    <xf numFmtId="0" fontId="2" fillId="0" borderId="1" xfId="2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0" fontId="2" fillId="0" borderId="1" xfId="2" applyNumberFormat="1" applyFont="1" applyFill="1" applyBorder="1"/>
    <xf numFmtId="0" fontId="2" fillId="0" borderId="2" xfId="0" applyNumberFormat="1" applyFont="1" applyFill="1" applyBorder="1"/>
    <xf numFmtId="2" fontId="2" fillId="0" borderId="3" xfId="0" applyNumberFormat="1" applyFont="1" applyFill="1" applyBorder="1"/>
    <xf numFmtId="2" fontId="2" fillId="0" borderId="4" xfId="0" applyNumberFormat="1" applyFont="1" applyFill="1" applyBorder="1"/>
    <xf numFmtId="1" fontId="2" fillId="0" borderId="0" xfId="0" applyNumberFormat="1" applyFont="1" applyFill="1" applyBorder="1"/>
    <xf numFmtId="0" fontId="2" fillId="0" borderId="3" xfId="0" applyNumberFormat="1" applyFont="1" applyFill="1" applyBorder="1"/>
    <xf numFmtId="2" fontId="2" fillId="0" borderId="1" xfId="2" applyNumberFormat="1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11" xfId="0" applyNumberFormat="1" applyFont="1" applyFill="1" applyBorder="1"/>
    <xf numFmtId="0" fontId="2" fillId="0" borderId="12" xfId="0" applyNumberFormat="1" applyFont="1" applyFill="1" applyBorder="1"/>
    <xf numFmtId="0" fontId="2" fillId="0" borderId="10" xfId="0" applyNumberFormat="1" applyFont="1" applyFill="1" applyBorder="1"/>
    <xf numFmtId="0" fontId="2" fillId="0" borderId="13" xfId="0" applyNumberFormat="1" applyFont="1" applyFill="1" applyBorder="1"/>
    <xf numFmtId="0" fontId="2" fillId="0" borderId="14" xfId="0" applyNumberFormat="1" applyFont="1" applyFill="1" applyBorder="1"/>
    <xf numFmtId="0" fontId="2" fillId="0" borderId="15" xfId="0" applyNumberFormat="1" applyFont="1" applyFill="1" applyBorder="1"/>
    <xf numFmtId="2" fontId="2" fillId="0" borderId="0" xfId="0" applyNumberFormat="1" applyFont="1" applyFill="1"/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1" fontId="2" fillId="0" borderId="0" xfId="0" applyNumberFormat="1" applyFont="1" applyFill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/>
    <xf numFmtId="49" fontId="2" fillId="0" borderId="0" xfId="0" applyNumberFormat="1" applyFont="1" applyFill="1"/>
    <xf numFmtId="1" fontId="2" fillId="0" borderId="2" xfId="0" applyNumberFormat="1" applyFont="1" applyFill="1" applyBorder="1"/>
    <xf numFmtId="0" fontId="2" fillId="0" borderId="5" xfId="0" applyNumberFormat="1" applyFont="1" applyFill="1" applyBorder="1" applyAlignment="1">
      <alignment wrapText="1"/>
    </xf>
    <xf numFmtId="0" fontId="2" fillId="0" borderId="6" xfId="0" applyNumberFormat="1" applyFont="1" applyFill="1" applyBorder="1" applyAlignment="1">
      <alignment wrapText="1"/>
    </xf>
    <xf numFmtId="0" fontId="2" fillId="0" borderId="9" xfId="0" applyNumberFormat="1" applyFont="1" applyFill="1" applyBorder="1" applyAlignment="1">
      <alignment wrapText="1"/>
    </xf>
    <xf numFmtId="0" fontId="2" fillId="0" borderId="10" xfId="0" applyNumberFormat="1" applyFont="1" applyFill="1" applyBorder="1" applyAlignment="1">
      <alignment wrapText="1"/>
    </xf>
    <xf numFmtId="0" fontId="2" fillId="0" borderId="16" xfId="0" applyNumberFormat="1" applyFont="1" applyFill="1" applyBorder="1" applyAlignment="1">
      <alignment wrapText="1"/>
    </xf>
    <xf numFmtId="0" fontId="2" fillId="0" borderId="14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2" fontId="2" fillId="0" borderId="12" xfId="0" applyNumberFormat="1" applyFont="1" applyFill="1" applyBorder="1"/>
    <xf numFmtId="49" fontId="2" fillId="0" borderId="0" xfId="0" applyNumberFormat="1" applyFont="1" applyFill="1" applyBorder="1"/>
    <xf numFmtId="2" fontId="2" fillId="0" borderId="1" xfId="0" applyNumberFormat="1" applyFont="1" applyFill="1" applyBorder="1"/>
    <xf numFmtId="49" fontId="2" fillId="0" borderId="1" xfId="0" applyNumberFormat="1" applyFont="1" applyFill="1" applyBorder="1"/>
    <xf numFmtId="2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2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2" fillId="0" borderId="0" xfId="0" applyNumberFormat="1" applyFont="1" applyFill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wrapText="1"/>
    </xf>
    <xf numFmtId="0" fontId="2" fillId="0" borderId="1" xfId="6" applyNumberFormat="1" applyFont="1" applyFill="1" applyBorder="1" applyAlignment="1">
      <alignment horizontal="center" wrapText="1"/>
    </xf>
    <xf numFmtId="2" fontId="2" fillId="0" borderId="1" xfId="6" applyNumberFormat="1" applyFont="1" applyFill="1" applyBorder="1" applyAlignment="1">
      <alignment horizontal="center" wrapText="1"/>
    </xf>
    <xf numFmtId="2" fontId="2" fillId="0" borderId="1" xfId="6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/>
    </xf>
    <xf numFmtId="2" fontId="2" fillId="2" borderId="0" xfId="0" applyNumberFormat="1" applyFont="1" applyFill="1" applyBorder="1"/>
    <xf numFmtId="165" fontId="2" fillId="3" borderId="1" xfId="0" applyNumberFormat="1" applyFont="1" applyFill="1" applyBorder="1" applyAlignment="1">
      <alignment horizontal="center" wrapText="1"/>
    </xf>
    <xf numFmtId="2" fontId="2" fillId="3" borderId="0" xfId="0" applyNumberFormat="1" applyFont="1" applyFill="1" applyBorder="1"/>
    <xf numFmtId="165" fontId="2" fillId="4" borderId="1" xfId="0" applyNumberFormat="1" applyFont="1" applyFill="1" applyBorder="1" applyAlignment="1">
      <alignment horizontal="center" wrapText="1"/>
    </xf>
    <xf numFmtId="1" fontId="2" fillId="4" borderId="1" xfId="0" applyNumberFormat="1" applyFont="1" applyFill="1" applyBorder="1" applyAlignment="1">
      <alignment horizontal="center" wrapText="1"/>
    </xf>
    <xf numFmtId="2" fontId="2" fillId="4" borderId="0" xfId="0" applyNumberFormat="1" applyFont="1" applyFill="1" applyBorder="1"/>
    <xf numFmtId="2" fontId="2" fillId="2" borderId="0" xfId="0" applyNumberFormat="1" applyFont="1" applyFill="1"/>
    <xf numFmtId="2" fontId="2" fillId="3" borderId="0" xfId="0" applyNumberFormat="1" applyFont="1" applyFill="1"/>
    <xf numFmtId="0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6" xfId="2" applyNumberFormat="1" applyFont="1" applyFill="1" applyBorder="1" applyAlignment="1">
      <alignment horizontal="center" wrapText="1"/>
    </xf>
    <xf numFmtId="2" fontId="2" fillId="0" borderId="13" xfId="0" applyNumberFormat="1" applyFont="1" applyFill="1" applyBorder="1" applyAlignment="1">
      <alignment horizontal="center" wrapText="1"/>
    </xf>
    <xf numFmtId="2" fontId="2" fillId="0" borderId="13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wrapText="1"/>
    </xf>
    <xf numFmtId="2" fontId="2" fillId="0" borderId="18" xfId="0" applyNumberFormat="1" applyFont="1" applyFill="1" applyBorder="1" applyAlignment="1">
      <alignment horizontal="center" wrapText="1"/>
    </xf>
    <xf numFmtId="166" fontId="2" fillId="0" borderId="18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2" fontId="2" fillId="0" borderId="21" xfId="2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8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1" fontId="2" fillId="0" borderId="16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2" fillId="0" borderId="16" xfId="6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0" borderId="16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left" wrapText="1"/>
    </xf>
    <xf numFmtId="0" fontId="6" fillId="0" borderId="18" xfId="0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2" fontId="2" fillId="0" borderId="13" xfId="2" applyNumberFormat="1" applyFont="1" applyFill="1" applyBorder="1" applyAlignment="1">
      <alignment horizontal="center" wrapText="1"/>
    </xf>
    <xf numFmtId="2" fontId="2" fillId="0" borderId="18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2" fontId="2" fillId="0" borderId="16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4" fillId="0" borderId="16" xfId="0" applyNumberFormat="1" applyFont="1" applyFill="1" applyBorder="1" applyAlignment="1">
      <alignment horizontal="center" wrapText="1"/>
    </xf>
    <xf numFmtId="2" fontId="4" fillId="0" borderId="16" xfId="0" applyNumberFormat="1" applyFont="1" applyFill="1" applyBorder="1" applyAlignment="1">
      <alignment horizontal="center" wrapText="1"/>
    </xf>
    <xf numFmtId="2" fontId="2" fillId="0" borderId="16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166" fontId="2" fillId="0" borderId="16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166" fontId="2" fillId="0" borderId="5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wrapText="1"/>
    </xf>
    <xf numFmtId="2" fontId="2" fillId="0" borderId="16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2" fontId="2" fillId="0" borderId="16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4" fillId="0" borderId="16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2" fillId="0" borderId="16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2" fontId="2" fillId="0" borderId="18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2" fillId="0" borderId="18" xfId="0" applyNumberFormat="1" applyFont="1" applyFill="1" applyBorder="1" applyAlignment="1">
      <alignment horizontal="center" wrapText="1"/>
    </xf>
    <xf numFmtId="2" fontId="4" fillId="0" borderId="14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2" fillId="0" borderId="18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2" fontId="6" fillId="0" borderId="18" xfId="0" applyNumberFormat="1" applyFont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wrapText="1"/>
    </xf>
    <xf numFmtId="2" fontId="2" fillId="0" borderId="2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2" fontId="2" fillId="0" borderId="18" xfId="0" applyNumberFormat="1" applyFont="1" applyFill="1" applyBorder="1" applyAlignment="1">
      <alignment horizontal="center" wrapText="1"/>
    </xf>
    <xf numFmtId="1" fontId="2" fillId="0" borderId="7" xfId="0" applyNumberFormat="1" applyFont="1" applyFill="1" applyBorder="1"/>
    <xf numFmtId="0" fontId="2" fillId="0" borderId="16" xfId="0" applyNumberFormat="1" applyFont="1" applyFill="1" applyBorder="1"/>
    <xf numFmtId="0" fontId="2" fillId="0" borderId="16" xfId="2" applyNumberFormat="1" applyFont="1" applyFill="1" applyBorder="1"/>
    <xf numFmtId="2" fontId="2" fillId="0" borderId="14" xfId="0" applyNumberFormat="1" applyFont="1" applyFill="1" applyBorder="1"/>
    <xf numFmtId="2" fontId="2" fillId="0" borderId="1" xfId="0" applyNumberFormat="1" applyFont="1" applyFill="1" applyBorder="1" applyAlignment="1">
      <alignment horizontal="center" wrapText="1"/>
    </xf>
    <xf numFmtId="2" fontId="2" fillId="0" borderId="16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2" fontId="6" fillId="0" borderId="16" xfId="0" applyNumberFormat="1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2" fontId="6" fillId="0" borderId="13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2" fontId="2" fillId="2" borderId="16" xfId="0" applyNumberFormat="1" applyFont="1" applyFill="1" applyBorder="1" applyAlignment="1">
      <alignment horizontal="left" wrapText="1"/>
    </xf>
    <xf numFmtId="2" fontId="2" fillId="2" borderId="14" xfId="0" applyNumberFormat="1" applyFont="1" applyFill="1" applyBorder="1" applyAlignment="1">
      <alignment horizontal="left" wrapText="1"/>
    </xf>
    <xf numFmtId="2" fontId="2" fillId="4" borderId="16" xfId="0" applyNumberFormat="1" applyFont="1" applyFill="1" applyBorder="1" applyAlignment="1">
      <alignment horizontal="left" wrapText="1"/>
    </xf>
    <xf numFmtId="2" fontId="2" fillId="4" borderId="14" xfId="0" applyNumberFormat="1" applyFont="1" applyFill="1" applyBorder="1" applyAlignment="1">
      <alignment horizontal="left" wrapText="1"/>
    </xf>
    <xf numFmtId="2" fontId="2" fillId="0" borderId="16" xfId="0" applyNumberFormat="1" applyFont="1" applyFill="1" applyBorder="1" applyAlignment="1">
      <alignment horizontal="left" wrapText="1"/>
    </xf>
    <xf numFmtId="2" fontId="2" fillId="0" borderId="14" xfId="0" applyNumberFormat="1" applyFont="1" applyFill="1" applyBorder="1" applyAlignment="1">
      <alignment horizontal="left" wrapText="1"/>
    </xf>
    <xf numFmtId="0" fontId="2" fillId="0" borderId="18" xfId="0" applyNumberFormat="1" applyFont="1" applyFill="1" applyBorder="1" applyAlignment="1">
      <alignment horizontal="center" textRotation="90" wrapText="1"/>
    </xf>
    <xf numFmtId="0" fontId="2" fillId="0" borderId="13" xfId="0" applyNumberFormat="1" applyFont="1" applyFill="1" applyBorder="1" applyAlignment="1">
      <alignment horizontal="center" textRotation="90" wrapText="1"/>
    </xf>
    <xf numFmtId="2" fontId="2" fillId="0" borderId="1" xfId="0" applyNumberFormat="1" applyFont="1" applyFill="1" applyBorder="1" applyAlignment="1">
      <alignment horizontal="center" wrapText="1"/>
    </xf>
    <xf numFmtId="2" fontId="2" fillId="0" borderId="16" xfId="0" applyNumberFormat="1" applyFont="1" applyFill="1" applyBorder="1" applyAlignment="1">
      <alignment horizontal="center" wrapText="1"/>
    </xf>
    <xf numFmtId="2" fontId="2" fillId="0" borderId="17" xfId="0" applyNumberFormat="1" applyFont="1" applyFill="1" applyBorder="1" applyAlignment="1">
      <alignment horizontal="center" wrapText="1"/>
    </xf>
    <xf numFmtId="2" fontId="2" fillId="0" borderId="14" xfId="0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 wrapText="1"/>
    </xf>
    <xf numFmtId="0" fontId="2" fillId="0" borderId="6" xfId="0" applyNumberFormat="1" applyFont="1" applyFill="1" applyBorder="1" applyAlignment="1">
      <alignment horizontal="center" wrapText="1"/>
    </xf>
    <xf numFmtId="0" fontId="2" fillId="0" borderId="7" xfId="0" applyNumberFormat="1" applyFont="1" applyFill="1" applyBorder="1" applyAlignment="1">
      <alignment horizontal="center" wrapText="1"/>
    </xf>
    <xf numFmtId="0" fontId="2" fillId="0" borderId="8" xfId="0" applyNumberFormat="1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horizontal="center" wrapText="1"/>
    </xf>
    <xf numFmtId="0" fontId="2" fillId="0" borderId="10" xfId="0" applyNumberFormat="1" applyFont="1" applyFill="1" applyBorder="1" applyAlignment="1">
      <alignment horizontal="center" wrapText="1"/>
    </xf>
    <xf numFmtId="2" fontId="2" fillId="0" borderId="18" xfId="0" applyNumberFormat="1" applyFont="1" applyFill="1" applyBorder="1" applyAlignment="1">
      <alignment horizontal="center" textRotation="90" wrapText="1"/>
    </xf>
    <xf numFmtId="2" fontId="2" fillId="0" borderId="13" xfId="0" applyNumberFormat="1" applyFont="1" applyFill="1" applyBorder="1" applyAlignment="1">
      <alignment horizontal="center" textRotation="90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textRotation="90" wrapText="1"/>
    </xf>
    <xf numFmtId="2" fontId="2" fillId="0" borderId="1" xfId="0" applyNumberFormat="1" applyFont="1" applyFill="1" applyBorder="1" applyAlignment="1">
      <alignment horizontal="center" textRotation="90" wrapText="1"/>
    </xf>
    <xf numFmtId="2" fontId="2" fillId="0" borderId="1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wrapText="1"/>
    </xf>
    <xf numFmtId="2" fontId="4" fillId="0" borderId="9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center" wrapText="1"/>
    </xf>
    <xf numFmtId="2" fontId="4" fillId="0" borderId="18" xfId="0" applyNumberFormat="1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center" wrapText="1"/>
    </xf>
    <xf numFmtId="2" fontId="4" fillId="0" borderId="16" xfId="0" applyNumberFormat="1" applyFont="1" applyFill="1" applyBorder="1" applyAlignment="1">
      <alignment horizontal="center" wrapText="1"/>
    </xf>
    <xf numFmtId="2" fontId="4" fillId="0" borderId="17" xfId="0" applyNumberFormat="1" applyFont="1" applyFill="1" applyBorder="1" applyAlignment="1">
      <alignment horizontal="center" wrapText="1"/>
    </xf>
    <xf numFmtId="2" fontId="4" fillId="0" borderId="14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8" xfId="0" applyNumberFormat="1" applyFont="1" applyFill="1" applyBorder="1" applyAlignment="1">
      <alignment horizont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left" wrapText="1"/>
    </xf>
    <xf numFmtId="2" fontId="2" fillId="3" borderId="1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left" wrapText="1"/>
    </xf>
    <xf numFmtId="2" fontId="2" fillId="0" borderId="18" xfId="0" applyNumberFormat="1" applyFont="1" applyFill="1" applyBorder="1" applyAlignment="1">
      <alignment horizont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wrapText="1"/>
    </xf>
    <xf numFmtId="0" fontId="4" fillId="0" borderId="19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wrapText="1"/>
    </xf>
    <xf numFmtId="0" fontId="4" fillId="0" borderId="9" xfId="0" applyNumberFormat="1" applyFont="1" applyFill="1" applyBorder="1" applyAlignment="1">
      <alignment horizontal="center" wrapText="1"/>
    </xf>
    <xf numFmtId="0" fontId="4" fillId="0" borderId="20" xfId="0" applyNumberFormat="1" applyFont="1" applyFill="1" applyBorder="1" applyAlignment="1">
      <alignment horizontal="center" wrapText="1"/>
    </xf>
    <xf numFmtId="0" fontId="4" fillId="0" borderId="10" xfId="0" applyNumberFormat="1" applyFont="1" applyFill="1" applyBorder="1" applyAlignment="1">
      <alignment horizontal="center" wrapText="1"/>
    </xf>
    <xf numFmtId="0" fontId="2" fillId="0" borderId="16" xfId="0" applyNumberFormat="1" applyFont="1" applyFill="1" applyBorder="1" applyAlignment="1">
      <alignment horizontal="left" wrapText="1"/>
    </xf>
    <xf numFmtId="0" fontId="2" fillId="0" borderId="17" xfId="0" applyNumberFormat="1" applyFont="1" applyFill="1" applyBorder="1" applyAlignment="1">
      <alignment horizontal="left" wrapText="1"/>
    </xf>
    <xf numFmtId="0" fontId="2" fillId="0" borderId="14" xfId="0" applyNumberFormat="1" applyFont="1" applyFill="1" applyBorder="1" applyAlignment="1">
      <alignment horizontal="left" wrapText="1"/>
    </xf>
    <xf numFmtId="0" fontId="4" fillId="0" borderId="16" xfId="0" applyNumberFormat="1" applyFont="1" applyFill="1" applyBorder="1" applyAlignment="1">
      <alignment horizontal="center" wrapText="1"/>
    </xf>
    <xf numFmtId="0" fontId="4" fillId="0" borderId="17" xfId="0" applyNumberFormat="1" applyFont="1" applyFill="1" applyBorder="1" applyAlignment="1">
      <alignment horizontal="center" wrapText="1"/>
    </xf>
    <xf numFmtId="0" fontId="4" fillId="0" borderId="13" xfId="0" applyNumberFormat="1" applyFont="1" applyFill="1" applyBorder="1" applyAlignment="1">
      <alignment horizontal="center" wrapText="1"/>
    </xf>
    <xf numFmtId="49" fontId="4" fillId="0" borderId="18" xfId="0" applyNumberFormat="1" applyFont="1" applyFill="1" applyBorder="1" applyAlignment="1">
      <alignment horizontal="center" wrapText="1"/>
    </xf>
    <xf numFmtId="49" fontId="4" fillId="0" borderId="13" xfId="0" applyNumberFormat="1" applyFont="1" applyFill="1" applyBorder="1" applyAlignment="1">
      <alignment horizontal="center" wrapText="1"/>
    </xf>
  </cellXfs>
  <cellStyles count="7">
    <cellStyle name="Обычный" xfId="0" builtinId="0"/>
    <cellStyle name="Обычный 2" xfId="2"/>
    <cellStyle name="Обычный 2 2" xfId="6"/>
    <cellStyle name="Финансовый" xfId="1" builtinId="3"/>
    <cellStyle name="Финансовый 2" xfId="3"/>
    <cellStyle name="Финансовый 3" xfId="4"/>
    <cellStyle name="Финансов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755"/>
  <sheetViews>
    <sheetView tabSelected="1" view="pageBreakPreview" zoomScale="12" zoomScaleNormal="25" zoomScaleSheetLayoutView="12" workbookViewId="0">
      <selection activeCell="E437" sqref="E437"/>
    </sheetView>
  </sheetViews>
  <sheetFormatPr defaultColWidth="40.140625" defaultRowHeight="83.25" x14ac:dyDescent="1.1499999999999999"/>
  <cols>
    <col min="1" max="1" width="47.28515625" style="23" customWidth="1"/>
    <col min="2" max="2" width="175" style="1" customWidth="1"/>
    <col min="3" max="3" width="41.85546875" style="12" customWidth="1"/>
    <col min="4" max="4" width="33.28515625" style="12" customWidth="1"/>
    <col min="5" max="5" width="39.85546875" style="12" customWidth="1"/>
    <col min="6" max="6" width="41.5703125" style="12" customWidth="1"/>
    <col min="7" max="7" width="38.7109375" style="12" customWidth="1"/>
    <col min="8" max="8" width="45.28515625" style="12" customWidth="1"/>
    <col min="9" max="9" width="47.28515625" style="12" customWidth="1"/>
    <col min="10" max="10" width="47.85546875" style="12" customWidth="1"/>
    <col min="11" max="11" width="35" style="12" customWidth="1"/>
    <col min="12" max="12" width="37.85546875" style="12" customWidth="1"/>
    <col min="13" max="13" width="34.7109375" style="24" customWidth="1"/>
    <col min="14" max="14" width="45.28515625" style="27" customWidth="1"/>
    <col min="15" max="15" width="51.140625" style="9" customWidth="1"/>
    <col min="16" max="16" width="46.5703125" style="12" customWidth="1"/>
    <col min="17" max="17" width="39" style="12" customWidth="1"/>
    <col min="18" max="18" width="41" style="12" customWidth="1"/>
    <col min="19" max="19" width="42.140625" style="12" customWidth="1"/>
    <col min="20" max="20" width="34.7109375" style="12" customWidth="1"/>
    <col min="21" max="21" width="36.7109375" style="12" customWidth="1"/>
    <col min="22" max="22" width="33.5703125" style="12" customWidth="1"/>
    <col min="23" max="23" width="41.5703125" style="12" customWidth="1"/>
    <col min="24" max="24" width="31" style="12" customWidth="1"/>
    <col min="25" max="25" width="34.7109375" style="12" customWidth="1"/>
    <col min="26" max="26" width="41" style="24" customWidth="1"/>
    <col min="27" max="27" width="33" style="1" customWidth="1"/>
    <col min="28" max="30" width="35.5703125" style="23" customWidth="1"/>
    <col min="31" max="31" width="35.140625" style="24" customWidth="1"/>
    <col min="32" max="32" width="33.7109375" style="28" customWidth="1"/>
    <col min="33" max="33" width="34.85546875" style="28" customWidth="1"/>
    <col min="34" max="16384" width="40.140625" style="1"/>
  </cols>
  <sheetData>
    <row r="1" spans="1:138" s="2" customFormat="1" ht="84" thickBot="1" x14ac:dyDescent="1.2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</row>
    <row r="2" spans="1:138" s="2" customFormat="1" ht="71.25" customHeight="1" thickBot="1" x14ac:dyDescent="1.2">
      <c r="A2" s="232" t="s">
        <v>1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</row>
    <row r="3" spans="1:138" x14ac:dyDescent="1.1499999999999999">
      <c r="A3" s="232" t="s">
        <v>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</row>
    <row r="4" spans="1:138" ht="70.5" customHeight="1" x14ac:dyDescent="1.1499999999999999">
      <c r="A4" s="244" t="s">
        <v>3</v>
      </c>
      <c r="B4" s="232" t="s">
        <v>4</v>
      </c>
      <c r="C4" s="245" t="s">
        <v>5</v>
      </c>
      <c r="D4" s="245" t="s">
        <v>6</v>
      </c>
      <c r="E4" s="245" t="s">
        <v>7</v>
      </c>
      <c r="F4" s="245" t="s">
        <v>8</v>
      </c>
      <c r="G4" s="245" t="s">
        <v>9</v>
      </c>
      <c r="H4" s="245" t="s">
        <v>10</v>
      </c>
      <c r="I4" s="245" t="s">
        <v>11</v>
      </c>
      <c r="J4" s="245" t="s">
        <v>12</v>
      </c>
      <c r="K4" s="245" t="s">
        <v>13</v>
      </c>
      <c r="L4" s="245" t="s">
        <v>14</v>
      </c>
      <c r="M4" s="245" t="s">
        <v>15</v>
      </c>
      <c r="N4" s="245" t="s">
        <v>16</v>
      </c>
      <c r="O4" s="245" t="s">
        <v>17</v>
      </c>
      <c r="P4" s="245" t="s">
        <v>18</v>
      </c>
      <c r="Q4" s="245" t="s">
        <v>19</v>
      </c>
      <c r="R4" s="245" t="s">
        <v>20</v>
      </c>
      <c r="S4" s="245" t="s">
        <v>21</v>
      </c>
      <c r="T4" s="245" t="s">
        <v>22</v>
      </c>
      <c r="U4" s="245" t="s">
        <v>23</v>
      </c>
      <c r="V4" s="245" t="s">
        <v>24</v>
      </c>
      <c r="W4" s="245" t="s">
        <v>25</v>
      </c>
      <c r="X4" s="245" t="s">
        <v>26</v>
      </c>
      <c r="Y4" s="245" t="s">
        <v>27</v>
      </c>
      <c r="Z4" s="245" t="s">
        <v>28</v>
      </c>
      <c r="AA4" s="246" t="s">
        <v>29</v>
      </c>
      <c r="AB4" s="245" t="s">
        <v>30</v>
      </c>
      <c r="AC4" s="246" t="s">
        <v>31</v>
      </c>
      <c r="AD4" s="245" t="s">
        <v>32</v>
      </c>
      <c r="AE4" s="245" t="s">
        <v>33</v>
      </c>
      <c r="AF4" s="245" t="s">
        <v>34</v>
      </c>
      <c r="AG4" s="245" t="s">
        <v>35</v>
      </c>
    </row>
    <row r="5" spans="1:138" ht="409.6" customHeight="1" x14ac:dyDescent="1.1499999999999999">
      <c r="A5" s="244"/>
      <c r="B5" s="232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6"/>
      <c r="AB5" s="245"/>
      <c r="AC5" s="246"/>
      <c r="AD5" s="245"/>
      <c r="AE5" s="245"/>
      <c r="AF5" s="245"/>
      <c r="AG5" s="245"/>
    </row>
    <row r="6" spans="1:138" x14ac:dyDescent="1.1499999999999999">
      <c r="A6" s="3">
        <v>1</v>
      </c>
      <c r="B6" s="4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 t="s">
        <v>36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  <c r="Y6" s="3">
        <v>25</v>
      </c>
      <c r="Z6" s="3">
        <v>26</v>
      </c>
      <c r="AA6" s="4">
        <v>27</v>
      </c>
      <c r="AB6" s="3">
        <v>28</v>
      </c>
      <c r="AC6" s="3">
        <v>29</v>
      </c>
      <c r="AD6" s="3">
        <v>30</v>
      </c>
      <c r="AE6" s="3">
        <v>31</v>
      </c>
      <c r="AF6" s="3">
        <v>32</v>
      </c>
      <c r="AG6" s="5">
        <v>33</v>
      </c>
    </row>
    <row r="7" spans="1:138" s="6" customFormat="1" ht="71.25" customHeight="1" x14ac:dyDescent="1.1499999999999999">
      <c r="A7" s="232" t="s">
        <v>37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</row>
    <row r="8" spans="1:138" s="6" customFormat="1" ht="114" customHeight="1" x14ac:dyDescent="1.1499999999999999">
      <c r="A8" s="3">
        <v>9</v>
      </c>
      <c r="B8" s="7" t="s">
        <v>161</v>
      </c>
      <c r="C8" s="3"/>
      <c r="D8" s="3"/>
      <c r="E8" s="3"/>
      <c r="F8" s="3">
        <v>43</v>
      </c>
      <c r="G8" s="3"/>
      <c r="H8" s="3"/>
      <c r="I8" s="3"/>
      <c r="J8" s="3"/>
      <c r="K8" s="3"/>
      <c r="L8" s="3"/>
      <c r="M8" s="3"/>
      <c r="N8" s="3"/>
      <c r="O8" s="3"/>
      <c r="P8" s="3"/>
      <c r="Q8" s="3">
        <v>98</v>
      </c>
      <c r="R8" s="3"/>
      <c r="S8" s="3"/>
      <c r="T8" s="3"/>
      <c r="U8" s="3"/>
      <c r="V8" s="3">
        <v>5</v>
      </c>
      <c r="W8" s="3"/>
      <c r="X8" s="3"/>
      <c r="Y8" s="3">
        <v>5</v>
      </c>
      <c r="Z8" s="3"/>
      <c r="AA8" s="8"/>
      <c r="AB8" s="3"/>
      <c r="AC8" s="3"/>
      <c r="AD8" s="3"/>
      <c r="AE8" s="3"/>
      <c r="AF8" s="3"/>
      <c r="AG8" s="9"/>
    </row>
    <row r="9" spans="1:138" s="6" customFormat="1" ht="114" customHeight="1" x14ac:dyDescent="1.1499999999999999">
      <c r="A9" s="208">
        <v>59</v>
      </c>
      <c r="B9" s="7" t="s">
        <v>204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>
        <v>10</v>
      </c>
      <c r="W9" s="208"/>
      <c r="X9" s="208"/>
      <c r="Y9" s="208"/>
      <c r="Z9" s="208"/>
      <c r="AA9" s="207"/>
      <c r="AB9" s="208"/>
      <c r="AC9" s="208"/>
      <c r="AD9" s="208"/>
      <c r="AE9" s="208"/>
      <c r="AF9" s="208"/>
      <c r="AG9" s="9"/>
    </row>
    <row r="10" spans="1:138" s="6" customFormat="1" ht="95.25" customHeight="1" x14ac:dyDescent="1.1499999999999999">
      <c r="A10" s="123">
        <v>13</v>
      </c>
      <c r="B10" s="7" t="s">
        <v>80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>
        <v>20</v>
      </c>
      <c r="U10" s="123"/>
      <c r="V10" s="123"/>
      <c r="W10" s="123"/>
      <c r="X10" s="123"/>
      <c r="Y10" s="123"/>
      <c r="Z10" s="123"/>
      <c r="AA10" s="122"/>
      <c r="AB10" s="123"/>
      <c r="AC10" s="123"/>
      <c r="AD10" s="123"/>
      <c r="AE10" s="123"/>
      <c r="AF10" s="123"/>
      <c r="AG10" s="9"/>
    </row>
    <row r="11" spans="1:138" s="6" customFormat="1" ht="83.25" customHeight="1" x14ac:dyDescent="1.1499999999999999">
      <c r="A11" s="3">
        <v>36</v>
      </c>
      <c r="B11" s="7" t="s">
        <v>39</v>
      </c>
      <c r="C11" s="3"/>
      <c r="D11" s="3"/>
      <c r="E11" s="3"/>
      <c r="F11" s="3"/>
      <c r="G11" s="3"/>
      <c r="H11" s="3"/>
      <c r="I11" s="10"/>
      <c r="J11" s="10"/>
      <c r="K11" s="3"/>
      <c r="L11" s="3"/>
      <c r="M11" s="3"/>
      <c r="N11" s="3"/>
      <c r="O11" s="3"/>
      <c r="P11" s="3"/>
      <c r="Q11" s="3">
        <v>100</v>
      </c>
      <c r="R11" s="3"/>
      <c r="S11" s="3"/>
      <c r="T11" s="3"/>
      <c r="U11" s="3"/>
      <c r="V11" s="3"/>
      <c r="W11" s="3"/>
      <c r="X11" s="3"/>
      <c r="Y11" s="3">
        <v>20</v>
      </c>
      <c r="Z11" s="3"/>
      <c r="AA11" s="8"/>
      <c r="AB11" s="3">
        <v>4</v>
      </c>
      <c r="AC11" s="3"/>
      <c r="AD11" s="3"/>
      <c r="AE11" s="3"/>
      <c r="AF11" s="3"/>
      <c r="AG11" s="9"/>
    </row>
    <row r="12" spans="1:138" s="6" customFormat="1" ht="78" customHeight="1" x14ac:dyDescent="1.1499999999999999">
      <c r="A12" s="189">
        <v>70</v>
      </c>
      <c r="B12" s="7" t="s">
        <v>40</v>
      </c>
      <c r="C12" s="189"/>
      <c r="D12" s="189"/>
      <c r="E12" s="189"/>
      <c r="F12" s="189"/>
      <c r="G12" s="189"/>
      <c r="H12" s="189"/>
      <c r="I12" s="189"/>
      <c r="J12" s="10">
        <v>120</v>
      </c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8"/>
      <c r="AB12" s="189"/>
      <c r="AC12" s="189"/>
      <c r="AD12" s="189"/>
      <c r="AE12" s="189"/>
      <c r="AF12" s="189"/>
      <c r="AG12" s="9"/>
    </row>
    <row r="13" spans="1:138" s="6" customFormat="1" ht="114.75" customHeight="1" x14ac:dyDescent="1.1499999999999999">
      <c r="A13" s="3" t="s">
        <v>41</v>
      </c>
      <c r="B13" s="7" t="s">
        <v>42</v>
      </c>
      <c r="C13" s="3">
        <v>40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8"/>
      <c r="AB13" s="3"/>
      <c r="AC13" s="3"/>
      <c r="AD13" s="3"/>
      <c r="AE13" s="3"/>
      <c r="AF13" s="3"/>
      <c r="AG13" s="9"/>
    </row>
    <row r="14" spans="1:138" x14ac:dyDescent="1.1499999999999999">
      <c r="A14" s="3"/>
      <c r="B14" s="7" t="s">
        <v>43</v>
      </c>
      <c r="C14" s="3">
        <f t="shared" ref="C14:AG14" si="0">SUM(C8:C13)</f>
        <v>40</v>
      </c>
      <c r="D14" s="3">
        <f t="shared" si="0"/>
        <v>0</v>
      </c>
      <c r="E14" s="3">
        <f t="shared" si="0"/>
        <v>0</v>
      </c>
      <c r="F14" s="3">
        <f t="shared" si="0"/>
        <v>43</v>
      </c>
      <c r="G14" s="3">
        <f t="shared" si="0"/>
        <v>0</v>
      </c>
      <c r="H14" s="3">
        <f t="shared" si="0"/>
        <v>0</v>
      </c>
      <c r="I14" s="3">
        <f t="shared" si="0"/>
        <v>0</v>
      </c>
      <c r="J14" s="3">
        <f t="shared" si="0"/>
        <v>120</v>
      </c>
      <c r="K14" s="3">
        <f t="shared" si="0"/>
        <v>0</v>
      </c>
      <c r="L14" s="3">
        <f t="shared" si="0"/>
        <v>0</v>
      </c>
      <c r="M14" s="3">
        <f t="shared" si="0"/>
        <v>0</v>
      </c>
      <c r="N14" s="3">
        <f t="shared" si="0"/>
        <v>0</v>
      </c>
      <c r="O14" s="3">
        <f t="shared" si="0"/>
        <v>0</v>
      </c>
      <c r="P14" s="3">
        <f t="shared" si="0"/>
        <v>0</v>
      </c>
      <c r="Q14" s="3">
        <f t="shared" si="0"/>
        <v>198</v>
      </c>
      <c r="R14" s="3">
        <f t="shared" si="0"/>
        <v>0</v>
      </c>
      <c r="S14" s="3">
        <f t="shared" si="0"/>
        <v>0</v>
      </c>
      <c r="T14" s="3">
        <f t="shared" si="0"/>
        <v>20</v>
      </c>
      <c r="U14" s="3">
        <f t="shared" si="0"/>
        <v>0</v>
      </c>
      <c r="V14" s="3">
        <f t="shared" si="0"/>
        <v>15</v>
      </c>
      <c r="W14" s="3">
        <f t="shared" si="0"/>
        <v>0</v>
      </c>
      <c r="X14" s="3">
        <f t="shared" si="0"/>
        <v>0</v>
      </c>
      <c r="Y14" s="3">
        <f t="shared" si="0"/>
        <v>25</v>
      </c>
      <c r="Z14" s="3">
        <f t="shared" si="0"/>
        <v>0</v>
      </c>
      <c r="AA14" s="8">
        <f t="shared" si="0"/>
        <v>0</v>
      </c>
      <c r="AB14" s="3">
        <f t="shared" si="0"/>
        <v>4</v>
      </c>
      <c r="AC14" s="3">
        <f t="shared" si="0"/>
        <v>0</v>
      </c>
      <c r="AD14" s="3">
        <f t="shared" si="0"/>
        <v>0</v>
      </c>
      <c r="AE14" s="3">
        <f t="shared" si="0"/>
        <v>0</v>
      </c>
      <c r="AF14" s="3">
        <f t="shared" si="0"/>
        <v>0</v>
      </c>
      <c r="AG14" s="3">
        <f t="shared" si="0"/>
        <v>0</v>
      </c>
    </row>
    <row r="15" spans="1:138" s="6" customFormat="1" x14ac:dyDescent="1.1499999999999999">
      <c r="A15" s="232" t="s">
        <v>44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</row>
    <row r="16" spans="1:138" ht="166.5" x14ac:dyDescent="1.1499999999999999">
      <c r="A16" s="3">
        <v>47</v>
      </c>
      <c r="B16" s="7" t="s">
        <v>170</v>
      </c>
      <c r="C16" s="3"/>
      <c r="D16" s="3"/>
      <c r="E16" s="3"/>
      <c r="F16" s="3"/>
      <c r="G16" s="3"/>
      <c r="H16" s="3"/>
      <c r="I16" s="3">
        <v>57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>
        <v>4</v>
      </c>
      <c r="X16" s="3"/>
      <c r="Y16" s="3"/>
      <c r="Z16" s="3"/>
      <c r="AA16" s="8"/>
      <c r="AB16" s="3"/>
      <c r="AC16" s="3"/>
      <c r="AD16" s="3"/>
      <c r="AE16" s="3"/>
      <c r="AF16" s="3"/>
      <c r="AG16" s="9"/>
    </row>
    <row r="17" spans="1:33" ht="193.5" customHeight="1" x14ac:dyDescent="1.1499999999999999">
      <c r="A17" s="3">
        <v>40</v>
      </c>
      <c r="B17" s="7" t="s">
        <v>45</v>
      </c>
      <c r="C17" s="3"/>
      <c r="D17" s="3"/>
      <c r="E17" s="3"/>
      <c r="F17" s="3"/>
      <c r="G17" s="3">
        <v>10</v>
      </c>
      <c r="H17" s="3">
        <v>75</v>
      </c>
      <c r="I17" s="3">
        <v>29.01</v>
      </c>
      <c r="J17" s="3"/>
      <c r="K17" s="3"/>
      <c r="L17" s="3"/>
      <c r="M17" s="3">
        <v>16</v>
      </c>
      <c r="N17" s="3"/>
      <c r="O17" s="3"/>
      <c r="P17" s="3"/>
      <c r="Q17" s="3"/>
      <c r="R17" s="3"/>
      <c r="S17" s="3"/>
      <c r="T17" s="3"/>
      <c r="U17" s="3"/>
      <c r="V17" s="3"/>
      <c r="W17" s="3">
        <v>2.5</v>
      </c>
      <c r="X17" s="3"/>
      <c r="Y17" s="3"/>
      <c r="Z17" s="3"/>
      <c r="AA17" s="8"/>
      <c r="AB17" s="3"/>
      <c r="AC17" s="3"/>
      <c r="AD17" s="3"/>
      <c r="AE17" s="3"/>
      <c r="AF17" s="3"/>
      <c r="AG17" s="9"/>
    </row>
    <row r="18" spans="1:33" ht="105" customHeight="1" x14ac:dyDescent="1.1499999999999999">
      <c r="A18" s="3">
        <v>90</v>
      </c>
      <c r="B18" s="7" t="s">
        <v>166</v>
      </c>
      <c r="C18" s="3"/>
      <c r="D18" s="3"/>
      <c r="E18" s="3"/>
      <c r="F18" s="3"/>
      <c r="G18" s="3"/>
      <c r="H18" s="3">
        <v>119</v>
      </c>
      <c r="I18" s="3">
        <v>46.7</v>
      </c>
      <c r="J18" s="3"/>
      <c r="K18" s="3"/>
      <c r="L18" s="3"/>
      <c r="M18" s="3">
        <v>63</v>
      </c>
      <c r="N18" s="3"/>
      <c r="O18" s="3"/>
      <c r="P18" s="3"/>
      <c r="Q18" s="3"/>
      <c r="R18" s="3"/>
      <c r="S18" s="3"/>
      <c r="T18" s="3"/>
      <c r="U18" s="3"/>
      <c r="V18" s="3"/>
      <c r="W18" s="3">
        <v>7</v>
      </c>
      <c r="X18" s="3"/>
      <c r="Y18" s="3"/>
      <c r="Z18" s="3"/>
      <c r="AA18" s="8"/>
      <c r="AB18" s="3"/>
      <c r="AC18" s="3"/>
      <c r="AD18" s="3"/>
      <c r="AE18" s="3"/>
      <c r="AF18" s="3"/>
      <c r="AG18" s="3"/>
    </row>
    <row r="19" spans="1:33" ht="104.25" customHeight="1" x14ac:dyDescent="1.1499999999999999">
      <c r="A19" s="123">
        <v>30</v>
      </c>
      <c r="B19" s="7" t="s">
        <v>81</v>
      </c>
      <c r="C19" s="123"/>
      <c r="D19" s="123"/>
      <c r="E19" s="123"/>
      <c r="F19" s="123"/>
      <c r="G19" s="123"/>
      <c r="H19" s="123"/>
      <c r="I19" s="123"/>
      <c r="J19" s="123">
        <v>7</v>
      </c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>
        <v>15</v>
      </c>
      <c r="Z19" s="123"/>
      <c r="AA19" s="4">
        <v>1</v>
      </c>
      <c r="AB19" s="123"/>
      <c r="AC19" s="123"/>
      <c r="AD19" s="123"/>
      <c r="AE19" s="123"/>
      <c r="AF19" s="123"/>
      <c r="AG19" s="9"/>
    </row>
    <row r="20" spans="1:33" x14ac:dyDescent="1.1499999999999999">
      <c r="A20" s="3" t="s">
        <v>41</v>
      </c>
      <c r="B20" s="7" t="s">
        <v>5</v>
      </c>
      <c r="C20" s="3">
        <v>30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8"/>
      <c r="AB20" s="3"/>
      <c r="AC20" s="3"/>
      <c r="AD20" s="3"/>
      <c r="AE20" s="3"/>
      <c r="AF20" s="3"/>
      <c r="AG20" s="9"/>
    </row>
    <row r="21" spans="1:33" x14ac:dyDescent="1.1499999999999999">
      <c r="A21" s="3" t="s">
        <v>41</v>
      </c>
      <c r="B21" s="7" t="s">
        <v>6</v>
      </c>
      <c r="C21" s="3"/>
      <c r="D21" s="3">
        <v>20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8"/>
      <c r="AB21" s="3"/>
      <c r="AC21" s="3"/>
      <c r="AD21" s="3"/>
      <c r="AE21" s="3"/>
      <c r="AF21" s="3"/>
      <c r="AG21" s="9"/>
    </row>
    <row r="22" spans="1:33" x14ac:dyDescent="1.1499999999999999">
      <c r="A22" s="3"/>
      <c r="B22" s="7" t="s">
        <v>43</v>
      </c>
      <c r="C22" s="3">
        <f t="shared" ref="C22:AG22" si="1">SUM(C16:C21)</f>
        <v>30</v>
      </c>
      <c r="D22" s="3">
        <f t="shared" si="1"/>
        <v>20</v>
      </c>
      <c r="E22" s="3">
        <f t="shared" si="1"/>
        <v>0</v>
      </c>
      <c r="F22" s="3">
        <f t="shared" si="1"/>
        <v>0</v>
      </c>
      <c r="G22" s="3">
        <f t="shared" si="1"/>
        <v>10</v>
      </c>
      <c r="H22" s="3">
        <f t="shared" si="1"/>
        <v>194</v>
      </c>
      <c r="I22" s="3">
        <f t="shared" si="1"/>
        <v>132.71</v>
      </c>
      <c r="J22" s="3">
        <f t="shared" si="1"/>
        <v>7</v>
      </c>
      <c r="K22" s="3">
        <f t="shared" si="1"/>
        <v>0</v>
      </c>
      <c r="L22" s="3">
        <f t="shared" si="1"/>
        <v>0</v>
      </c>
      <c r="M22" s="3">
        <f t="shared" si="1"/>
        <v>79</v>
      </c>
      <c r="N22" s="3">
        <f t="shared" si="1"/>
        <v>0</v>
      </c>
      <c r="O22" s="3">
        <f t="shared" si="1"/>
        <v>0</v>
      </c>
      <c r="P22" s="3">
        <f t="shared" si="1"/>
        <v>0</v>
      </c>
      <c r="Q22" s="3">
        <f t="shared" si="1"/>
        <v>0</v>
      </c>
      <c r="R22" s="3">
        <f t="shared" si="1"/>
        <v>0</v>
      </c>
      <c r="S22" s="3">
        <f t="shared" si="1"/>
        <v>0</v>
      </c>
      <c r="T22" s="3">
        <f t="shared" si="1"/>
        <v>0</v>
      </c>
      <c r="U22" s="3">
        <f t="shared" si="1"/>
        <v>0</v>
      </c>
      <c r="V22" s="3">
        <f t="shared" si="1"/>
        <v>0</v>
      </c>
      <c r="W22" s="3">
        <f t="shared" si="1"/>
        <v>13.5</v>
      </c>
      <c r="X22" s="3">
        <f t="shared" si="1"/>
        <v>0</v>
      </c>
      <c r="Y22" s="3">
        <f t="shared" si="1"/>
        <v>15</v>
      </c>
      <c r="Z22" s="3">
        <f t="shared" si="1"/>
        <v>0</v>
      </c>
      <c r="AA22" s="8">
        <f t="shared" si="1"/>
        <v>1</v>
      </c>
      <c r="AB22" s="3">
        <f t="shared" si="1"/>
        <v>0</v>
      </c>
      <c r="AC22" s="3">
        <f t="shared" si="1"/>
        <v>0</v>
      </c>
      <c r="AD22" s="3">
        <f t="shared" si="1"/>
        <v>0</v>
      </c>
      <c r="AE22" s="3">
        <f t="shared" si="1"/>
        <v>0</v>
      </c>
      <c r="AF22" s="3">
        <f t="shared" si="1"/>
        <v>0</v>
      </c>
      <c r="AG22" s="3">
        <f t="shared" si="1"/>
        <v>0</v>
      </c>
    </row>
    <row r="23" spans="1:33" x14ac:dyDescent="1.1499999999999999">
      <c r="A23" s="232" t="s">
        <v>48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</row>
    <row r="24" spans="1:33" x14ac:dyDescent="1.1499999999999999">
      <c r="A24" s="189">
        <v>68</v>
      </c>
      <c r="B24" s="7" t="s">
        <v>66</v>
      </c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>
        <v>200</v>
      </c>
      <c r="S24" s="189"/>
      <c r="T24" s="189"/>
      <c r="U24" s="189"/>
      <c r="V24" s="189"/>
      <c r="W24" s="189"/>
      <c r="X24" s="189"/>
      <c r="Y24" s="189"/>
      <c r="Z24" s="189"/>
      <c r="AA24" s="188"/>
      <c r="AB24" s="189"/>
      <c r="AC24" s="189"/>
      <c r="AD24" s="189"/>
      <c r="AE24" s="189"/>
      <c r="AF24" s="189"/>
      <c r="AG24" s="9"/>
    </row>
    <row r="25" spans="1:33" x14ac:dyDescent="1.1499999999999999">
      <c r="A25" s="189">
        <v>89</v>
      </c>
      <c r="B25" s="7" t="s">
        <v>85</v>
      </c>
      <c r="C25" s="189">
        <v>50</v>
      </c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8"/>
      <c r="AB25" s="189"/>
      <c r="AC25" s="189"/>
      <c r="AD25" s="189"/>
      <c r="AE25" s="189"/>
      <c r="AF25" s="189"/>
      <c r="AG25" s="9"/>
    </row>
    <row r="26" spans="1:33" ht="85.5" customHeight="1" x14ac:dyDescent="1.1499999999999999">
      <c r="A26" s="208">
        <v>70</v>
      </c>
      <c r="B26" s="7" t="s">
        <v>40</v>
      </c>
      <c r="C26" s="208"/>
      <c r="D26" s="208"/>
      <c r="E26" s="208"/>
      <c r="F26" s="208"/>
      <c r="G26" s="208"/>
      <c r="H26" s="208"/>
      <c r="I26" s="208"/>
      <c r="J26" s="10">
        <v>100</v>
      </c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7"/>
      <c r="AB26" s="208"/>
      <c r="AC26" s="208"/>
      <c r="AD26" s="208"/>
      <c r="AE26" s="208"/>
      <c r="AF26" s="208"/>
      <c r="AG26" s="9"/>
    </row>
    <row r="27" spans="1:33" x14ac:dyDescent="1.1499999999999999">
      <c r="A27" s="3"/>
      <c r="B27" s="7" t="s">
        <v>43</v>
      </c>
      <c r="C27" s="3">
        <f>C24+C25+C26</f>
        <v>50</v>
      </c>
      <c r="D27" s="3">
        <f t="shared" ref="D27:AG27" si="2">D24+D25+D26</f>
        <v>0</v>
      </c>
      <c r="E27" s="3">
        <f t="shared" si="2"/>
        <v>0</v>
      </c>
      <c r="F27" s="3">
        <f t="shared" si="2"/>
        <v>0</v>
      </c>
      <c r="G27" s="3">
        <f t="shared" si="2"/>
        <v>0</v>
      </c>
      <c r="H27" s="3">
        <f t="shared" si="2"/>
        <v>0</v>
      </c>
      <c r="I27" s="3">
        <f t="shared" si="2"/>
        <v>0</v>
      </c>
      <c r="J27" s="3">
        <f t="shared" si="2"/>
        <v>100</v>
      </c>
      <c r="K27" s="3">
        <f t="shared" si="2"/>
        <v>0</v>
      </c>
      <c r="L27" s="3">
        <f t="shared" si="2"/>
        <v>0</v>
      </c>
      <c r="M27" s="3">
        <f t="shared" si="2"/>
        <v>0</v>
      </c>
      <c r="N27" s="3">
        <f t="shared" si="2"/>
        <v>0</v>
      </c>
      <c r="O27" s="3">
        <f t="shared" si="2"/>
        <v>0</v>
      </c>
      <c r="P27" s="3">
        <f t="shared" si="2"/>
        <v>0</v>
      </c>
      <c r="Q27" s="3">
        <f t="shared" si="2"/>
        <v>0</v>
      </c>
      <c r="R27" s="3">
        <f t="shared" si="2"/>
        <v>200</v>
      </c>
      <c r="S27" s="3">
        <f t="shared" si="2"/>
        <v>0</v>
      </c>
      <c r="T27" s="3">
        <f t="shared" si="2"/>
        <v>0</v>
      </c>
      <c r="U27" s="3">
        <f t="shared" si="2"/>
        <v>0</v>
      </c>
      <c r="V27" s="3">
        <f t="shared" si="2"/>
        <v>0</v>
      </c>
      <c r="W27" s="3">
        <f t="shared" si="2"/>
        <v>0</v>
      </c>
      <c r="X27" s="3">
        <f t="shared" si="2"/>
        <v>0</v>
      </c>
      <c r="Y27" s="3">
        <f t="shared" si="2"/>
        <v>0</v>
      </c>
      <c r="Z27" s="3">
        <f t="shared" si="2"/>
        <v>0</v>
      </c>
      <c r="AA27" s="3">
        <f t="shared" si="2"/>
        <v>0</v>
      </c>
      <c r="AB27" s="3">
        <f t="shared" si="2"/>
        <v>0</v>
      </c>
      <c r="AC27" s="3">
        <f t="shared" si="2"/>
        <v>0</v>
      </c>
      <c r="AD27" s="3">
        <f t="shared" si="2"/>
        <v>0</v>
      </c>
      <c r="AE27" s="3">
        <f t="shared" si="2"/>
        <v>0</v>
      </c>
      <c r="AF27" s="3">
        <f t="shared" si="2"/>
        <v>0</v>
      </c>
      <c r="AG27" s="3">
        <f t="shared" si="2"/>
        <v>0</v>
      </c>
    </row>
    <row r="28" spans="1:33" ht="166.5" x14ac:dyDescent="1.1499999999999999">
      <c r="A28" s="3"/>
      <c r="B28" s="7" t="s">
        <v>51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8"/>
      <c r="AB28" s="3"/>
      <c r="AC28" s="3"/>
      <c r="AD28" s="3"/>
      <c r="AE28" s="3"/>
      <c r="AF28" s="3">
        <v>1.2</v>
      </c>
      <c r="AG28" s="5">
        <v>1.8</v>
      </c>
    </row>
    <row r="29" spans="1:33" s="12" customFormat="1" x14ac:dyDescent="1.1499999999999999">
      <c r="A29" s="3"/>
      <c r="B29" s="11" t="s">
        <v>52</v>
      </c>
      <c r="C29" s="3">
        <f t="shared" ref="C29:AE29" si="3">SUM(C14+C22+C27)</f>
        <v>120</v>
      </c>
      <c r="D29" s="3">
        <f t="shared" si="3"/>
        <v>20</v>
      </c>
      <c r="E29" s="3">
        <f t="shared" si="3"/>
        <v>0</v>
      </c>
      <c r="F29" s="3">
        <f t="shared" si="3"/>
        <v>43</v>
      </c>
      <c r="G29" s="3">
        <f t="shared" si="3"/>
        <v>10</v>
      </c>
      <c r="H29" s="3">
        <f t="shared" si="3"/>
        <v>194</v>
      </c>
      <c r="I29" s="3">
        <f t="shared" si="3"/>
        <v>132.71</v>
      </c>
      <c r="J29" s="3">
        <f t="shared" si="3"/>
        <v>227</v>
      </c>
      <c r="K29" s="3">
        <f t="shared" si="3"/>
        <v>0</v>
      </c>
      <c r="L29" s="3">
        <f t="shared" si="3"/>
        <v>0</v>
      </c>
      <c r="M29" s="3">
        <f t="shared" si="3"/>
        <v>79</v>
      </c>
      <c r="N29" s="3">
        <f t="shared" si="3"/>
        <v>0</v>
      </c>
      <c r="O29" s="3">
        <f t="shared" si="3"/>
        <v>0</v>
      </c>
      <c r="P29" s="3">
        <f t="shared" si="3"/>
        <v>0</v>
      </c>
      <c r="Q29" s="3">
        <f t="shared" si="3"/>
        <v>198</v>
      </c>
      <c r="R29" s="3">
        <f t="shared" si="3"/>
        <v>200</v>
      </c>
      <c r="S29" s="3">
        <f t="shared" si="3"/>
        <v>0</v>
      </c>
      <c r="T29" s="3">
        <f t="shared" si="3"/>
        <v>20</v>
      </c>
      <c r="U29" s="3">
        <f t="shared" si="3"/>
        <v>0</v>
      </c>
      <c r="V29" s="3">
        <f t="shared" si="3"/>
        <v>15</v>
      </c>
      <c r="W29" s="3">
        <f t="shared" si="3"/>
        <v>13.5</v>
      </c>
      <c r="X29" s="3">
        <f t="shared" si="3"/>
        <v>0</v>
      </c>
      <c r="Y29" s="3">
        <f t="shared" si="3"/>
        <v>40</v>
      </c>
      <c r="Z29" s="3">
        <f t="shared" si="3"/>
        <v>0</v>
      </c>
      <c r="AA29" s="3">
        <f t="shared" si="3"/>
        <v>1</v>
      </c>
      <c r="AB29" s="3">
        <f t="shared" si="3"/>
        <v>4</v>
      </c>
      <c r="AC29" s="3">
        <f t="shared" si="3"/>
        <v>0</v>
      </c>
      <c r="AD29" s="3">
        <f t="shared" si="3"/>
        <v>0</v>
      </c>
      <c r="AE29" s="3">
        <f t="shared" si="3"/>
        <v>0</v>
      </c>
      <c r="AF29" s="3">
        <v>1.2</v>
      </c>
      <c r="AG29" s="3">
        <v>1.8</v>
      </c>
    </row>
    <row r="30" spans="1:33" s="12" customFormat="1" x14ac:dyDescent="1.1499999999999999">
      <c r="A30" s="232" t="s">
        <v>1</v>
      </c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</row>
    <row r="31" spans="1:33" s="12" customFormat="1" x14ac:dyDescent="1.1499999999999999">
      <c r="A31" s="232" t="s">
        <v>53</v>
      </c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</row>
    <row r="32" spans="1:33" ht="70.5" customHeight="1" x14ac:dyDescent="1.1499999999999999">
      <c r="A32" s="244" t="s">
        <v>3</v>
      </c>
      <c r="B32" s="232" t="s">
        <v>4</v>
      </c>
      <c r="C32" s="245" t="s">
        <v>5</v>
      </c>
      <c r="D32" s="245" t="s">
        <v>6</v>
      </c>
      <c r="E32" s="245" t="s">
        <v>7</v>
      </c>
      <c r="F32" s="245" t="s">
        <v>8</v>
      </c>
      <c r="G32" s="245" t="s">
        <v>9</v>
      </c>
      <c r="H32" s="245" t="s">
        <v>10</v>
      </c>
      <c r="I32" s="245" t="s">
        <v>11</v>
      </c>
      <c r="J32" s="245" t="s">
        <v>12</v>
      </c>
      <c r="K32" s="245" t="s">
        <v>13</v>
      </c>
      <c r="L32" s="245" t="s">
        <v>14</v>
      </c>
      <c r="M32" s="245" t="s">
        <v>15</v>
      </c>
      <c r="N32" s="245" t="s">
        <v>16</v>
      </c>
      <c r="O32" s="245" t="s">
        <v>17</v>
      </c>
      <c r="P32" s="245" t="s">
        <v>18</v>
      </c>
      <c r="Q32" s="245" t="s">
        <v>19</v>
      </c>
      <c r="R32" s="245" t="s">
        <v>20</v>
      </c>
      <c r="S32" s="245" t="s">
        <v>21</v>
      </c>
      <c r="T32" s="245" t="s">
        <v>22</v>
      </c>
      <c r="U32" s="245" t="s">
        <v>23</v>
      </c>
      <c r="V32" s="245" t="s">
        <v>24</v>
      </c>
      <c r="W32" s="245" t="s">
        <v>25</v>
      </c>
      <c r="X32" s="245" t="s">
        <v>26</v>
      </c>
      <c r="Y32" s="245" t="s">
        <v>27</v>
      </c>
      <c r="Z32" s="245" t="s">
        <v>28</v>
      </c>
      <c r="AA32" s="246" t="s">
        <v>29</v>
      </c>
      <c r="AB32" s="245" t="s">
        <v>30</v>
      </c>
      <c r="AC32" s="246" t="s">
        <v>31</v>
      </c>
      <c r="AD32" s="245" t="s">
        <v>32</v>
      </c>
      <c r="AE32" s="245" t="s">
        <v>33</v>
      </c>
      <c r="AF32" s="245" t="s">
        <v>34</v>
      </c>
      <c r="AG32" s="245" t="s">
        <v>35</v>
      </c>
    </row>
    <row r="33" spans="1:103" ht="409.6" customHeight="1" x14ac:dyDescent="1.1499999999999999">
      <c r="A33" s="244"/>
      <c r="B33" s="232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6"/>
      <c r="AB33" s="245"/>
      <c r="AC33" s="246"/>
      <c r="AD33" s="245"/>
      <c r="AE33" s="245"/>
      <c r="AF33" s="245"/>
      <c r="AG33" s="245"/>
    </row>
    <row r="34" spans="1:103" ht="84" thickBot="1" x14ac:dyDescent="1.2">
      <c r="A34" s="3">
        <v>1</v>
      </c>
      <c r="B34" s="4">
        <v>2</v>
      </c>
      <c r="C34" s="3">
        <v>3</v>
      </c>
      <c r="D34" s="3">
        <v>4</v>
      </c>
      <c r="E34" s="3">
        <v>5</v>
      </c>
      <c r="F34" s="3">
        <v>6</v>
      </c>
      <c r="G34" s="3">
        <v>7</v>
      </c>
      <c r="H34" s="3" t="s">
        <v>36</v>
      </c>
      <c r="I34" s="3">
        <v>9</v>
      </c>
      <c r="J34" s="3">
        <v>10</v>
      </c>
      <c r="K34" s="3">
        <v>11</v>
      </c>
      <c r="L34" s="3">
        <v>12</v>
      </c>
      <c r="M34" s="3">
        <v>13</v>
      </c>
      <c r="N34" s="3">
        <v>14</v>
      </c>
      <c r="O34" s="3">
        <v>15</v>
      </c>
      <c r="P34" s="3">
        <v>16</v>
      </c>
      <c r="Q34" s="3">
        <v>17</v>
      </c>
      <c r="R34" s="3">
        <v>18</v>
      </c>
      <c r="S34" s="3">
        <v>19</v>
      </c>
      <c r="T34" s="3">
        <v>20</v>
      </c>
      <c r="U34" s="3">
        <v>21</v>
      </c>
      <c r="V34" s="3">
        <v>22</v>
      </c>
      <c r="W34" s="3">
        <v>23</v>
      </c>
      <c r="X34" s="3">
        <v>24</v>
      </c>
      <c r="Y34" s="3">
        <v>25</v>
      </c>
      <c r="Z34" s="3">
        <v>26</v>
      </c>
      <c r="AA34" s="4">
        <v>27</v>
      </c>
      <c r="AB34" s="3">
        <v>28</v>
      </c>
      <c r="AC34" s="3">
        <v>29</v>
      </c>
      <c r="AD34" s="3">
        <v>30</v>
      </c>
      <c r="AE34" s="3">
        <v>31</v>
      </c>
      <c r="AF34" s="3">
        <v>32</v>
      </c>
      <c r="AG34" s="5">
        <v>33</v>
      </c>
    </row>
    <row r="35" spans="1:103" s="2" customFormat="1" ht="71.25" customHeight="1" thickBot="1" x14ac:dyDescent="1.2">
      <c r="A35" s="232" t="s">
        <v>37</v>
      </c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</row>
    <row r="36" spans="1:103" ht="114.75" customHeight="1" x14ac:dyDescent="1.1499999999999999">
      <c r="A36" s="3">
        <v>92</v>
      </c>
      <c r="B36" s="7" t="s">
        <v>181</v>
      </c>
      <c r="C36" s="3"/>
      <c r="D36" s="3"/>
      <c r="E36" s="3"/>
      <c r="F36" s="3">
        <v>6</v>
      </c>
      <c r="G36" s="3"/>
      <c r="H36" s="3"/>
      <c r="I36" s="3">
        <v>64</v>
      </c>
      <c r="J36" s="3"/>
      <c r="K36" s="3"/>
      <c r="L36" s="3"/>
      <c r="M36" s="3">
        <v>40</v>
      </c>
      <c r="N36" s="3"/>
      <c r="O36" s="5"/>
      <c r="P36" s="3"/>
      <c r="Q36" s="3"/>
      <c r="R36" s="3"/>
      <c r="S36" s="3"/>
      <c r="T36" s="3"/>
      <c r="U36" s="3"/>
      <c r="V36" s="3"/>
      <c r="W36" s="3">
        <v>4.8</v>
      </c>
      <c r="X36" s="3"/>
      <c r="Y36" s="3"/>
      <c r="Z36" s="3"/>
      <c r="AA36" s="8"/>
      <c r="AB36" s="3"/>
      <c r="AC36" s="3"/>
      <c r="AD36" s="3"/>
      <c r="AE36" s="3"/>
      <c r="AF36" s="3"/>
      <c r="AG36" s="9"/>
    </row>
    <row r="37" spans="1:103" ht="108" customHeight="1" x14ac:dyDescent="1.1499999999999999">
      <c r="A37" s="3">
        <v>15</v>
      </c>
      <c r="B37" s="7" t="s">
        <v>55</v>
      </c>
      <c r="C37" s="3"/>
      <c r="D37" s="3"/>
      <c r="E37" s="3">
        <v>1.5</v>
      </c>
      <c r="F37" s="3"/>
      <c r="G37" s="3"/>
      <c r="H37" s="3"/>
      <c r="I37" s="3">
        <v>1.2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>
        <v>30</v>
      </c>
      <c r="V37" s="3">
        <v>1.5</v>
      </c>
      <c r="W37" s="3"/>
      <c r="X37" s="3"/>
      <c r="Y37" s="3"/>
      <c r="Z37" s="3"/>
      <c r="AA37" s="8"/>
      <c r="AB37" s="3"/>
      <c r="AC37" s="3"/>
      <c r="AD37" s="3"/>
      <c r="AE37" s="3"/>
      <c r="AF37" s="3"/>
      <c r="AG37" s="9"/>
    </row>
    <row r="38" spans="1:103" ht="104.25" customHeight="1" x14ac:dyDescent="1.1499999999999999">
      <c r="A38" s="3">
        <v>24</v>
      </c>
      <c r="B38" s="7" t="s">
        <v>180</v>
      </c>
      <c r="C38" s="3"/>
      <c r="D38" s="3"/>
      <c r="E38" s="3"/>
      <c r="F38" s="3">
        <v>67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>
        <v>9</v>
      </c>
      <c r="W38" s="3"/>
      <c r="X38" s="3"/>
      <c r="Y38" s="3"/>
      <c r="Z38" s="3"/>
      <c r="AA38" s="8"/>
      <c r="AB38" s="3"/>
      <c r="AC38" s="3"/>
      <c r="AD38" s="3"/>
      <c r="AE38" s="3"/>
      <c r="AF38" s="3"/>
      <c r="AG38" s="9"/>
    </row>
    <row r="39" spans="1:103" ht="172.5" customHeight="1" x14ac:dyDescent="1.1499999999999999">
      <c r="A39" s="211">
        <v>4</v>
      </c>
      <c r="B39" s="7" t="s">
        <v>94</v>
      </c>
      <c r="C39" s="211"/>
      <c r="D39" s="211"/>
      <c r="E39" s="211"/>
      <c r="F39" s="211"/>
      <c r="G39" s="211"/>
      <c r="H39" s="211"/>
      <c r="I39" s="211">
        <v>60</v>
      </c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0"/>
      <c r="AB39" s="211"/>
      <c r="AC39" s="211"/>
      <c r="AD39" s="211"/>
      <c r="AE39" s="211"/>
      <c r="AF39" s="211"/>
      <c r="AG39" s="9"/>
    </row>
    <row r="40" spans="1:103" ht="91.5" customHeight="1" x14ac:dyDescent="1.1499999999999999">
      <c r="A40" s="189">
        <v>57</v>
      </c>
      <c r="B40" s="7" t="s">
        <v>56</v>
      </c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>
        <v>15</v>
      </c>
      <c r="Z40" s="189"/>
      <c r="AA40" s="4">
        <v>1</v>
      </c>
      <c r="AB40" s="189"/>
      <c r="AC40" s="189"/>
      <c r="AD40" s="189"/>
      <c r="AE40" s="189"/>
      <c r="AF40" s="189"/>
      <c r="AG40" s="9"/>
    </row>
    <row r="41" spans="1:103" ht="96.75" customHeight="1" thickBot="1" x14ac:dyDescent="1.2">
      <c r="A41" s="3" t="s">
        <v>41</v>
      </c>
      <c r="B41" s="7" t="s">
        <v>42</v>
      </c>
      <c r="C41" s="3">
        <v>40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8"/>
      <c r="AB41" s="3"/>
      <c r="AC41" s="3"/>
      <c r="AD41" s="3"/>
      <c r="AE41" s="3"/>
      <c r="AF41" s="3"/>
      <c r="AG41" s="9"/>
    </row>
    <row r="42" spans="1:103" s="2" customFormat="1" ht="84" thickBot="1" x14ac:dyDescent="1.2">
      <c r="A42" s="3"/>
      <c r="B42" s="7" t="s">
        <v>43</v>
      </c>
      <c r="C42" s="3">
        <f>SUM(C36:C41)</f>
        <v>40</v>
      </c>
      <c r="D42" s="3">
        <f t="shared" ref="D42:AG42" si="4">SUM(D36:D41)</f>
        <v>0</v>
      </c>
      <c r="E42" s="3">
        <f t="shared" si="4"/>
        <v>1.5</v>
      </c>
      <c r="F42" s="3">
        <f t="shared" si="4"/>
        <v>73</v>
      </c>
      <c r="G42" s="3">
        <f t="shared" si="4"/>
        <v>0</v>
      </c>
      <c r="H42" s="3">
        <f t="shared" si="4"/>
        <v>0</v>
      </c>
      <c r="I42" s="3">
        <f t="shared" si="4"/>
        <v>125.2</v>
      </c>
      <c r="J42" s="3">
        <f t="shared" si="4"/>
        <v>0</v>
      </c>
      <c r="K42" s="3">
        <f t="shared" si="4"/>
        <v>0</v>
      </c>
      <c r="L42" s="3">
        <f t="shared" si="4"/>
        <v>0</v>
      </c>
      <c r="M42" s="3">
        <f t="shared" si="4"/>
        <v>40</v>
      </c>
      <c r="N42" s="3">
        <f t="shared" si="4"/>
        <v>0</v>
      </c>
      <c r="O42" s="3">
        <f t="shared" si="4"/>
        <v>0</v>
      </c>
      <c r="P42" s="3">
        <f t="shared" si="4"/>
        <v>0</v>
      </c>
      <c r="Q42" s="3">
        <f t="shared" si="4"/>
        <v>0</v>
      </c>
      <c r="R42" s="3">
        <f t="shared" si="4"/>
        <v>0</v>
      </c>
      <c r="S42" s="3">
        <f t="shared" si="4"/>
        <v>0</v>
      </c>
      <c r="T42" s="3">
        <f t="shared" si="4"/>
        <v>0</v>
      </c>
      <c r="U42" s="3">
        <f t="shared" si="4"/>
        <v>30</v>
      </c>
      <c r="V42" s="3">
        <f t="shared" si="4"/>
        <v>10.5</v>
      </c>
      <c r="W42" s="3">
        <f t="shared" si="4"/>
        <v>4.8</v>
      </c>
      <c r="X42" s="3">
        <f t="shared" si="4"/>
        <v>0</v>
      </c>
      <c r="Y42" s="3">
        <f t="shared" si="4"/>
        <v>15</v>
      </c>
      <c r="Z42" s="3">
        <f t="shared" si="4"/>
        <v>0</v>
      </c>
      <c r="AA42" s="8">
        <f t="shared" si="4"/>
        <v>1</v>
      </c>
      <c r="AB42" s="3">
        <f t="shared" si="4"/>
        <v>0</v>
      </c>
      <c r="AC42" s="3">
        <f t="shared" si="4"/>
        <v>0</v>
      </c>
      <c r="AD42" s="3">
        <f t="shared" si="4"/>
        <v>0</v>
      </c>
      <c r="AE42" s="3">
        <f t="shared" si="4"/>
        <v>0</v>
      </c>
      <c r="AF42" s="3">
        <f t="shared" si="4"/>
        <v>0</v>
      </c>
      <c r="AG42" s="3">
        <f t="shared" si="4"/>
        <v>0</v>
      </c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</row>
    <row r="43" spans="1:103" x14ac:dyDescent="1.1499999999999999">
      <c r="A43" s="232" t="s">
        <v>44</v>
      </c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</row>
    <row r="44" spans="1:103" ht="289.5" customHeight="1" x14ac:dyDescent="1.1499999999999999">
      <c r="A44" s="123">
        <v>94.97</v>
      </c>
      <c r="B44" s="7" t="s">
        <v>172</v>
      </c>
      <c r="C44" s="3"/>
      <c r="D44" s="3"/>
      <c r="E44" s="3"/>
      <c r="F44" s="3"/>
      <c r="G44" s="3"/>
      <c r="H44" s="3"/>
      <c r="I44" s="3">
        <v>56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>
        <v>6</v>
      </c>
      <c r="X44" s="3"/>
      <c r="Y44" s="3"/>
      <c r="Z44" s="3"/>
      <c r="AA44" s="8"/>
      <c r="AB44" s="3"/>
      <c r="AC44" s="3"/>
      <c r="AD44" s="3"/>
      <c r="AE44" s="3"/>
      <c r="AF44" s="3"/>
      <c r="AG44" s="9"/>
    </row>
    <row r="45" spans="1:103" ht="188.25" customHeight="1" x14ac:dyDescent="1.1499999999999999">
      <c r="A45" s="3">
        <v>60</v>
      </c>
      <c r="B45" s="7" t="s">
        <v>57</v>
      </c>
      <c r="C45" s="13"/>
      <c r="D45" s="13"/>
      <c r="E45" s="13"/>
      <c r="F45" s="13">
        <v>20</v>
      </c>
      <c r="G45" s="13"/>
      <c r="H45" s="13">
        <v>50</v>
      </c>
      <c r="I45" s="13">
        <v>32</v>
      </c>
      <c r="J45" s="13"/>
      <c r="K45" s="13"/>
      <c r="L45" s="13"/>
      <c r="M45" s="13">
        <v>16</v>
      </c>
      <c r="N45" s="13"/>
      <c r="O45" s="13"/>
      <c r="P45" s="13"/>
      <c r="Q45" s="13"/>
      <c r="R45" s="13"/>
      <c r="S45" s="13"/>
      <c r="T45" s="13"/>
      <c r="U45" s="13"/>
      <c r="V45" s="13"/>
      <c r="W45" s="13">
        <v>5</v>
      </c>
      <c r="X45" s="13"/>
      <c r="Y45" s="13"/>
      <c r="Z45" s="13"/>
      <c r="AA45" s="14"/>
      <c r="AB45" s="13"/>
      <c r="AC45" s="13"/>
      <c r="AD45" s="13"/>
      <c r="AE45" s="13"/>
      <c r="AF45" s="13"/>
      <c r="AG45" s="15"/>
    </row>
    <row r="46" spans="1:103" ht="117" customHeight="1" x14ac:dyDescent="1.1499999999999999">
      <c r="A46" s="3">
        <v>78</v>
      </c>
      <c r="B46" s="7" t="s">
        <v>142</v>
      </c>
      <c r="C46" s="3">
        <v>12</v>
      </c>
      <c r="D46" s="3"/>
      <c r="E46" s="3"/>
      <c r="F46" s="3">
        <v>3</v>
      </c>
      <c r="G46" s="3"/>
      <c r="H46" s="3"/>
      <c r="I46" s="3">
        <v>9</v>
      </c>
      <c r="J46" s="3"/>
      <c r="K46" s="3"/>
      <c r="L46" s="3"/>
      <c r="M46" s="3"/>
      <c r="N46" s="3"/>
      <c r="O46" s="5"/>
      <c r="P46" s="3">
        <v>72</v>
      </c>
      <c r="Q46" s="3"/>
      <c r="R46" s="3"/>
      <c r="S46" s="3"/>
      <c r="T46" s="3"/>
      <c r="U46" s="3"/>
      <c r="V46" s="3">
        <v>3</v>
      </c>
      <c r="W46" s="3">
        <v>5</v>
      </c>
      <c r="X46" s="3">
        <v>6.5</v>
      </c>
      <c r="Y46" s="3">
        <v>0.8</v>
      </c>
      <c r="Z46" s="3"/>
      <c r="AA46" s="8"/>
      <c r="AB46" s="3"/>
      <c r="AC46" s="3"/>
      <c r="AD46" s="3"/>
      <c r="AE46" s="3"/>
      <c r="AF46" s="3"/>
      <c r="AG46" s="9"/>
    </row>
    <row r="47" spans="1:103" ht="98.25" customHeight="1" x14ac:dyDescent="1.1499999999999999">
      <c r="A47" s="3">
        <v>7</v>
      </c>
      <c r="B47" s="7" t="s">
        <v>65</v>
      </c>
      <c r="C47" s="3"/>
      <c r="D47" s="3"/>
      <c r="E47" s="3"/>
      <c r="F47" s="3"/>
      <c r="G47" s="3"/>
      <c r="H47" s="3">
        <v>128</v>
      </c>
      <c r="I47" s="3"/>
      <c r="J47" s="3"/>
      <c r="K47" s="3"/>
      <c r="L47" s="3"/>
      <c r="M47" s="3"/>
      <c r="N47" s="3"/>
      <c r="O47" s="3"/>
      <c r="P47" s="3"/>
      <c r="Q47" s="3">
        <v>22</v>
      </c>
      <c r="R47" s="3"/>
      <c r="S47" s="3"/>
      <c r="T47" s="3"/>
      <c r="U47" s="3"/>
      <c r="V47" s="3">
        <v>5</v>
      </c>
      <c r="W47" s="3"/>
      <c r="X47" s="3"/>
      <c r="Y47" s="3"/>
      <c r="Z47" s="3"/>
      <c r="AA47" s="8"/>
      <c r="AB47" s="3"/>
      <c r="AC47" s="3"/>
      <c r="AD47" s="3"/>
      <c r="AE47" s="3"/>
      <c r="AF47" s="3"/>
      <c r="AG47" s="9"/>
    </row>
    <row r="48" spans="1:103" ht="107.25" customHeight="1" x14ac:dyDescent="1.1499999999999999">
      <c r="A48" s="189">
        <v>25</v>
      </c>
      <c r="B48" s="7" t="s">
        <v>60</v>
      </c>
      <c r="C48" s="189"/>
      <c r="D48" s="189"/>
      <c r="E48" s="189"/>
      <c r="F48" s="189"/>
      <c r="G48" s="189"/>
      <c r="H48" s="189"/>
      <c r="I48" s="189"/>
      <c r="J48" s="189"/>
      <c r="K48" s="189"/>
      <c r="L48" s="189">
        <v>200</v>
      </c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8"/>
      <c r="AB48" s="189"/>
      <c r="AC48" s="189"/>
      <c r="AD48" s="189"/>
      <c r="AE48" s="189"/>
      <c r="AF48" s="189"/>
      <c r="AG48" s="9"/>
    </row>
    <row r="49" spans="1:103" x14ac:dyDescent="1.1499999999999999">
      <c r="A49" s="3" t="s">
        <v>41</v>
      </c>
      <c r="B49" s="7" t="s">
        <v>5</v>
      </c>
      <c r="C49" s="3">
        <v>30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8"/>
      <c r="AB49" s="3"/>
      <c r="AC49" s="3"/>
      <c r="AD49" s="3"/>
      <c r="AE49" s="3"/>
      <c r="AF49" s="3"/>
      <c r="AG49" s="9"/>
    </row>
    <row r="50" spans="1:103" ht="84" thickBot="1" x14ac:dyDescent="1.2">
      <c r="A50" s="3" t="s">
        <v>41</v>
      </c>
      <c r="B50" s="7" t="s">
        <v>6</v>
      </c>
      <c r="C50" s="3"/>
      <c r="D50" s="3">
        <v>20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8"/>
      <c r="AB50" s="3"/>
      <c r="AC50" s="3"/>
      <c r="AD50" s="3"/>
      <c r="AE50" s="3"/>
      <c r="AF50" s="3"/>
      <c r="AG50" s="9"/>
    </row>
    <row r="51" spans="1:103" s="2" customFormat="1" ht="71.25" customHeight="1" thickBot="1" x14ac:dyDescent="1.2">
      <c r="A51" s="3"/>
      <c r="B51" s="7" t="s">
        <v>43</v>
      </c>
      <c r="C51" s="3">
        <f t="shared" ref="C51:AG51" si="5">SUM(C44:C50)</f>
        <v>42</v>
      </c>
      <c r="D51" s="3">
        <f t="shared" si="5"/>
        <v>20</v>
      </c>
      <c r="E51" s="3">
        <f t="shared" si="5"/>
        <v>0</v>
      </c>
      <c r="F51" s="3">
        <f t="shared" si="5"/>
        <v>23</v>
      </c>
      <c r="G51" s="3">
        <f t="shared" si="5"/>
        <v>0</v>
      </c>
      <c r="H51" s="3">
        <f t="shared" si="5"/>
        <v>178</v>
      </c>
      <c r="I51" s="3">
        <f t="shared" si="5"/>
        <v>97</v>
      </c>
      <c r="J51" s="3">
        <f t="shared" si="5"/>
        <v>0</v>
      </c>
      <c r="K51" s="3">
        <f t="shared" si="5"/>
        <v>0</v>
      </c>
      <c r="L51" s="3">
        <f t="shared" si="5"/>
        <v>200</v>
      </c>
      <c r="M51" s="3">
        <f t="shared" si="5"/>
        <v>16</v>
      </c>
      <c r="N51" s="3">
        <f t="shared" si="5"/>
        <v>0</v>
      </c>
      <c r="O51" s="3">
        <f t="shared" si="5"/>
        <v>0</v>
      </c>
      <c r="P51" s="3">
        <f t="shared" si="5"/>
        <v>72</v>
      </c>
      <c r="Q51" s="3">
        <f t="shared" si="5"/>
        <v>22</v>
      </c>
      <c r="R51" s="3">
        <f t="shared" si="5"/>
        <v>0</v>
      </c>
      <c r="S51" s="3">
        <f t="shared" si="5"/>
        <v>0</v>
      </c>
      <c r="T51" s="3">
        <f t="shared" si="5"/>
        <v>0</v>
      </c>
      <c r="U51" s="3">
        <f t="shared" si="5"/>
        <v>0</v>
      </c>
      <c r="V51" s="3">
        <f t="shared" si="5"/>
        <v>8</v>
      </c>
      <c r="W51" s="3">
        <f t="shared" si="5"/>
        <v>16</v>
      </c>
      <c r="X51" s="3">
        <f t="shared" si="5"/>
        <v>6.5</v>
      </c>
      <c r="Y51" s="3">
        <f t="shared" si="5"/>
        <v>0.8</v>
      </c>
      <c r="Z51" s="3">
        <f t="shared" si="5"/>
        <v>0</v>
      </c>
      <c r="AA51" s="8">
        <f t="shared" si="5"/>
        <v>0</v>
      </c>
      <c r="AB51" s="3">
        <f t="shared" si="5"/>
        <v>0</v>
      </c>
      <c r="AC51" s="3">
        <f t="shared" si="5"/>
        <v>0</v>
      </c>
      <c r="AD51" s="3">
        <f t="shared" si="5"/>
        <v>0</v>
      </c>
      <c r="AE51" s="3">
        <f t="shared" si="5"/>
        <v>0</v>
      </c>
      <c r="AF51" s="3">
        <f t="shared" si="5"/>
        <v>0</v>
      </c>
      <c r="AG51" s="3">
        <f t="shared" si="5"/>
        <v>0</v>
      </c>
    </row>
    <row r="52" spans="1:103" ht="71.25" customHeight="1" x14ac:dyDescent="1.1499999999999999">
      <c r="A52" s="232" t="s">
        <v>48</v>
      </c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2"/>
    </row>
    <row r="53" spans="1:103" ht="110.25" customHeight="1" x14ac:dyDescent="1.1499999999999999">
      <c r="A53" s="189">
        <v>17</v>
      </c>
      <c r="B53" s="7" t="s">
        <v>59</v>
      </c>
      <c r="C53" s="189"/>
      <c r="D53" s="189"/>
      <c r="E53" s="189"/>
      <c r="F53" s="189"/>
      <c r="G53" s="189"/>
      <c r="H53" s="189"/>
      <c r="I53" s="189"/>
      <c r="J53" s="189"/>
      <c r="K53" s="189">
        <v>20</v>
      </c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>
        <v>15</v>
      </c>
      <c r="Z53" s="189"/>
      <c r="AA53" s="188"/>
      <c r="AB53" s="189"/>
      <c r="AC53" s="189"/>
      <c r="AD53" s="189"/>
      <c r="AE53" s="189"/>
      <c r="AF53" s="189"/>
      <c r="AG53" s="9"/>
    </row>
    <row r="54" spans="1:103" ht="99" customHeight="1" x14ac:dyDescent="1.1499999999999999">
      <c r="A54" s="3">
        <v>107</v>
      </c>
      <c r="B54" s="7" t="s">
        <v>199</v>
      </c>
      <c r="C54" s="3">
        <v>30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>
        <v>15</v>
      </c>
      <c r="U54" s="3"/>
      <c r="V54" s="3">
        <v>5</v>
      </c>
      <c r="W54" s="3"/>
      <c r="X54" s="3"/>
      <c r="Y54" s="3"/>
      <c r="Z54" s="3"/>
      <c r="AA54" s="8"/>
      <c r="AB54" s="3"/>
      <c r="AC54" s="3"/>
      <c r="AD54" s="3"/>
      <c r="AE54" s="3"/>
      <c r="AF54" s="3"/>
      <c r="AG54" s="9"/>
    </row>
    <row r="55" spans="1:103" ht="117.75" customHeight="1" x14ac:dyDescent="1.1499999999999999">
      <c r="A55" s="3">
        <v>70</v>
      </c>
      <c r="B55" s="7" t="s">
        <v>40</v>
      </c>
      <c r="C55" s="3"/>
      <c r="D55" s="3"/>
      <c r="E55" s="3"/>
      <c r="F55" s="3"/>
      <c r="G55" s="3"/>
      <c r="H55" s="3"/>
      <c r="I55" s="3"/>
      <c r="J55" s="10">
        <v>100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8"/>
      <c r="AB55" s="3"/>
      <c r="AC55" s="3"/>
      <c r="AD55" s="3"/>
      <c r="AE55" s="3"/>
      <c r="AF55" s="3"/>
      <c r="AG55" s="9"/>
    </row>
    <row r="56" spans="1:103" ht="90" customHeight="1" x14ac:dyDescent="1.1499999999999999">
      <c r="A56" s="3"/>
      <c r="B56" s="7" t="s">
        <v>43</v>
      </c>
      <c r="C56" s="3">
        <f>C53+C54+C55</f>
        <v>30</v>
      </c>
      <c r="D56" s="3">
        <f t="shared" ref="D56:AG56" si="6">D53+D54+D55</f>
        <v>0</v>
      </c>
      <c r="E56" s="3">
        <f t="shared" si="6"/>
        <v>0</v>
      </c>
      <c r="F56" s="3">
        <f t="shared" si="6"/>
        <v>0</v>
      </c>
      <c r="G56" s="3">
        <f t="shared" si="6"/>
        <v>0</v>
      </c>
      <c r="H56" s="3">
        <f t="shared" si="6"/>
        <v>0</v>
      </c>
      <c r="I56" s="3">
        <f t="shared" si="6"/>
        <v>0</v>
      </c>
      <c r="J56" s="3">
        <f t="shared" si="6"/>
        <v>100</v>
      </c>
      <c r="K56" s="3">
        <f t="shared" si="6"/>
        <v>20</v>
      </c>
      <c r="L56" s="3">
        <f t="shared" si="6"/>
        <v>0</v>
      </c>
      <c r="M56" s="3">
        <f t="shared" si="6"/>
        <v>0</v>
      </c>
      <c r="N56" s="3">
        <f t="shared" si="6"/>
        <v>0</v>
      </c>
      <c r="O56" s="3">
        <f t="shared" si="6"/>
        <v>0</v>
      </c>
      <c r="P56" s="3">
        <f t="shared" si="6"/>
        <v>0</v>
      </c>
      <c r="Q56" s="3">
        <f t="shared" si="6"/>
        <v>0</v>
      </c>
      <c r="R56" s="3">
        <f t="shared" si="6"/>
        <v>0</v>
      </c>
      <c r="S56" s="3">
        <f t="shared" si="6"/>
        <v>0</v>
      </c>
      <c r="T56" s="3">
        <f t="shared" si="6"/>
        <v>15</v>
      </c>
      <c r="U56" s="3">
        <f t="shared" si="6"/>
        <v>0</v>
      </c>
      <c r="V56" s="3">
        <f t="shared" si="6"/>
        <v>5</v>
      </c>
      <c r="W56" s="3">
        <f t="shared" si="6"/>
        <v>0</v>
      </c>
      <c r="X56" s="3">
        <f t="shared" si="6"/>
        <v>0</v>
      </c>
      <c r="Y56" s="3">
        <f t="shared" si="6"/>
        <v>15</v>
      </c>
      <c r="Z56" s="3">
        <f t="shared" si="6"/>
        <v>0</v>
      </c>
      <c r="AA56" s="3">
        <f t="shared" si="6"/>
        <v>0</v>
      </c>
      <c r="AB56" s="3">
        <f t="shared" si="6"/>
        <v>0</v>
      </c>
      <c r="AC56" s="3">
        <f t="shared" si="6"/>
        <v>0</v>
      </c>
      <c r="AD56" s="3">
        <f t="shared" si="6"/>
        <v>0</v>
      </c>
      <c r="AE56" s="3">
        <f t="shared" si="6"/>
        <v>0</v>
      </c>
      <c r="AF56" s="3">
        <f t="shared" si="6"/>
        <v>0</v>
      </c>
      <c r="AG56" s="3">
        <f t="shared" si="6"/>
        <v>0</v>
      </c>
    </row>
    <row r="57" spans="1:103" ht="123.75" customHeight="1" thickBot="1" x14ac:dyDescent="1.2">
      <c r="A57" s="3"/>
      <c r="B57" s="7" t="s">
        <v>51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8"/>
      <c r="AB57" s="3"/>
      <c r="AC57" s="3"/>
      <c r="AD57" s="3"/>
      <c r="AE57" s="3"/>
      <c r="AF57" s="3">
        <v>1.2</v>
      </c>
      <c r="AG57" s="5">
        <v>1.8</v>
      </c>
    </row>
    <row r="58" spans="1:103" s="16" customFormat="1" ht="84" thickBot="1" x14ac:dyDescent="1.2">
      <c r="A58" s="3"/>
      <c r="B58" s="11" t="s">
        <v>52</v>
      </c>
      <c r="C58" s="3">
        <f t="shared" ref="C58:AE58" si="7">C42+C51+C56</f>
        <v>112</v>
      </c>
      <c r="D58" s="3">
        <f t="shared" si="7"/>
        <v>20</v>
      </c>
      <c r="E58" s="3">
        <f t="shared" si="7"/>
        <v>1.5</v>
      </c>
      <c r="F58" s="3">
        <f t="shared" si="7"/>
        <v>96</v>
      </c>
      <c r="G58" s="3">
        <f t="shared" si="7"/>
        <v>0</v>
      </c>
      <c r="H58" s="3">
        <f t="shared" si="7"/>
        <v>178</v>
      </c>
      <c r="I58" s="3">
        <f t="shared" si="7"/>
        <v>222.2</v>
      </c>
      <c r="J58" s="3">
        <f t="shared" si="7"/>
        <v>100</v>
      </c>
      <c r="K58" s="3">
        <f t="shared" si="7"/>
        <v>20</v>
      </c>
      <c r="L58" s="3">
        <f t="shared" si="7"/>
        <v>200</v>
      </c>
      <c r="M58" s="3">
        <f t="shared" si="7"/>
        <v>56</v>
      </c>
      <c r="N58" s="3">
        <f t="shared" si="7"/>
        <v>0</v>
      </c>
      <c r="O58" s="3">
        <f t="shared" si="7"/>
        <v>0</v>
      </c>
      <c r="P58" s="3">
        <f t="shared" si="7"/>
        <v>72</v>
      </c>
      <c r="Q58" s="3">
        <f t="shared" si="7"/>
        <v>22</v>
      </c>
      <c r="R58" s="3">
        <f t="shared" si="7"/>
        <v>0</v>
      </c>
      <c r="S58" s="3">
        <f t="shared" si="7"/>
        <v>0</v>
      </c>
      <c r="T58" s="3">
        <f t="shared" si="7"/>
        <v>15</v>
      </c>
      <c r="U58" s="3">
        <f t="shared" si="7"/>
        <v>30</v>
      </c>
      <c r="V58" s="3">
        <f t="shared" si="7"/>
        <v>23.5</v>
      </c>
      <c r="W58" s="3">
        <f t="shared" si="7"/>
        <v>20.8</v>
      </c>
      <c r="X58" s="3">
        <f t="shared" si="7"/>
        <v>6.5</v>
      </c>
      <c r="Y58" s="3">
        <f t="shared" si="7"/>
        <v>30.8</v>
      </c>
      <c r="Z58" s="3">
        <f t="shared" si="7"/>
        <v>0</v>
      </c>
      <c r="AA58" s="3">
        <f t="shared" si="7"/>
        <v>1</v>
      </c>
      <c r="AB58" s="3">
        <f t="shared" si="7"/>
        <v>0</v>
      </c>
      <c r="AC58" s="3">
        <f t="shared" si="7"/>
        <v>0</v>
      </c>
      <c r="AD58" s="3">
        <f t="shared" si="7"/>
        <v>0</v>
      </c>
      <c r="AE58" s="3">
        <f t="shared" si="7"/>
        <v>0</v>
      </c>
      <c r="AF58" s="3">
        <v>1.2</v>
      </c>
      <c r="AG58" s="3">
        <v>1.8</v>
      </c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</row>
    <row r="59" spans="1:103" s="17" customFormat="1" ht="92.25" customHeight="1" x14ac:dyDescent="1.1499999999999999">
      <c r="A59" s="232" t="s">
        <v>1</v>
      </c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W59" s="232"/>
      <c r="X59" s="232"/>
      <c r="Y59" s="232"/>
      <c r="Z59" s="232"/>
      <c r="AA59" s="232"/>
      <c r="AB59" s="232"/>
      <c r="AC59" s="232"/>
      <c r="AD59" s="232"/>
      <c r="AE59" s="232"/>
      <c r="AF59" s="232"/>
      <c r="AG59" s="232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</row>
    <row r="60" spans="1:103" s="18" customFormat="1" ht="71.25" customHeight="1" thickBot="1" x14ac:dyDescent="1.2">
      <c r="A60" s="232" t="s">
        <v>61</v>
      </c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2"/>
      <c r="X60" s="232"/>
      <c r="Y60" s="232"/>
      <c r="Z60" s="232"/>
      <c r="AA60" s="232"/>
      <c r="AB60" s="232"/>
      <c r="AC60" s="232"/>
      <c r="AD60" s="232"/>
      <c r="AE60" s="232"/>
      <c r="AF60" s="232"/>
      <c r="AG60" s="232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</row>
    <row r="61" spans="1:103" ht="70.5" customHeight="1" x14ac:dyDescent="1.1499999999999999">
      <c r="A61" s="244" t="s">
        <v>3</v>
      </c>
      <c r="B61" s="232" t="s">
        <v>4</v>
      </c>
      <c r="C61" s="245" t="s">
        <v>5</v>
      </c>
      <c r="D61" s="245" t="s">
        <v>6</v>
      </c>
      <c r="E61" s="245" t="s">
        <v>7</v>
      </c>
      <c r="F61" s="245" t="s">
        <v>8</v>
      </c>
      <c r="G61" s="245" t="s">
        <v>9</v>
      </c>
      <c r="H61" s="245" t="s">
        <v>10</v>
      </c>
      <c r="I61" s="245" t="s">
        <v>11</v>
      </c>
      <c r="J61" s="245" t="s">
        <v>12</v>
      </c>
      <c r="K61" s="245" t="s">
        <v>13</v>
      </c>
      <c r="L61" s="245" t="s">
        <v>14</v>
      </c>
      <c r="M61" s="245" t="s">
        <v>15</v>
      </c>
      <c r="N61" s="245" t="s">
        <v>16</v>
      </c>
      <c r="O61" s="245" t="s">
        <v>17</v>
      </c>
      <c r="P61" s="245" t="s">
        <v>18</v>
      </c>
      <c r="Q61" s="245" t="s">
        <v>19</v>
      </c>
      <c r="R61" s="245" t="s">
        <v>20</v>
      </c>
      <c r="S61" s="245" t="s">
        <v>21</v>
      </c>
      <c r="T61" s="245" t="s">
        <v>22</v>
      </c>
      <c r="U61" s="245" t="s">
        <v>23</v>
      </c>
      <c r="V61" s="245" t="s">
        <v>24</v>
      </c>
      <c r="W61" s="245" t="s">
        <v>25</v>
      </c>
      <c r="X61" s="245" t="s">
        <v>26</v>
      </c>
      <c r="Y61" s="245" t="s">
        <v>27</v>
      </c>
      <c r="Z61" s="245" t="s">
        <v>28</v>
      </c>
      <c r="AA61" s="246" t="s">
        <v>29</v>
      </c>
      <c r="AB61" s="245" t="s">
        <v>30</v>
      </c>
      <c r="AC61" s="246" t="s">
        <v>31</v>
      </c>
      <c r="AD61" s="245" t="s">
        <v>32</v>
      </c>
      <c r="AE61" s="245" t="s">
        <v>33</v>
      </c>
      <c r="AF61" s="245" t="s">
        <v>34</v>
      </c>
      <c r="AG61" s="245" t="s">
        <v>35</v>
      </c>
    </row>
    <row r="62" spans="1:103" ht="409.6" customHeight="1" x14ac:dyDescent="1.1499999999999999">
      <c r="A62" s="244"/>
      <c r="B62" s="232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6"/>
      <c r="AB62" s="245"/>
      <c r="AC62" s="246"/>
      <c r="AD62" s="245"/>
      <c r="AE62" s="245"/>
      <c r="AF62" s="245"/>
      <c r="AG62" s="245"/>
    </row>
    <row r="63" spans="1:103" ht="84" thickBot="1" x14ac:dyDescent="1.2">
      <c r="A63" s="3">
        <v>1</v>
      </c>
      <c r="B63" s="4">
        <v>2</v>
      </c>
      <c r="C63" s="3">
        <v>3</v>
      </c>
      <c r="D63" s="3">
        <v>4</v>
      </c>
      <c r="E63" s="3">
        <v>5</v>
      </c>
      <c r="F63" s="3">
        <v>6</v>
      </c>
      <c r="G63" s="3">
        <v>7</v>
      </c>
      <c r="H63" s="3" t="s">
        <v>36</v>
      </c>
      <c r="I63" s="3">
        <v>9</v>
      </c>
      <c r="J63" s="3">
        <v>10</v>
      </c>
      <c r="K63" s="3">
        <v>11</v>
      </c>
      <c r="L63" s="3">
        <v>12</v>
      </c>
      <c r="M63" s="3">
        <v>13</v>
      </c>
      <c r="N63" s="3">
        <v>14</v>
      </c>
      <c r="O63" s="3">
        <v>15</v>
      </c>
      <c r="P63" s="3">
        <v>16</v>
      </c>
      <c r="Q63" s="3">
        <v>17</v>
      </c>
      <c r="R63" s="3">
        <v>18</v>
      </c>
      <c r="S63" s="3">
        <v>19</v>
      </c>
      <c r="T63" s="3">
        <v>20</v>
      </c>
      <c r="U63" s="3">
        <v>21</v>
      </c>
      <c r="V63" s="3">
        <v>22</v>
      </c>
      <c r="W63" s="3">
        <v>23</v>
      </c>
      <c r="X63" s="3">
        <v>24</v>
      </c>
      <c r="Y63" s="3">
        <v>25</v>
      </c>
      <c r="Z63" s="3">
        <v>26</v>
      </c>
      <c r="AA63" s="4">
        <v>27</v>
      </c>
      <c r="AB63" s="3">
        <v>28</v>
      </c>
      <c r="AC63" s="3">
        <v>29</v>
      </c>
      <c r="AD63" s="3">
        <v>30</v>
      </c>
      <c r="AE63" s="3">
        <v>31</v>
      </c>
      <c r="AF63" s="3">
        <v>32</v>
      </c>
      <c r="AG63" s="5">
        <v>33</v>
      </c>
    </row>
    <row r="64" spans="1:103" s="2" customFormat="1" ht="71.25" customHeight="1" thickBot="1" x14ac:dyDescent="1.2">
      <c r="A64" s="232" t="s">
        <v>37</v>
      </c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32"/>
      <c r="AA64" s="232"/>
      <c r="AB64" s="232"/>
      <c r="AC64" s="232"/>
      <c r="AD64" s="232"/>
      <c r="AE64" s="232"/>
      <c r="AF64" s="232"/>
      <c r="AG64" s="232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</row>
    <row r="65" spans="1:103" x14ac:dyDescent="1.1499999999999999">
      <c r="A65" s="3">
        <v>91</v>
      </c>
      <c r="B65" s="7" t="s">
        <v>167</v>
      </c>
      <c r="C65" s="3"/>
      <c r="D65" s="3"/>
      <c r="E65" s="3"/>
      <c r="F65" s="3"/>
      <c r="G65" s="3"/>
      <c r="H65" s="3">
        <v>46</v>
      </c>
      <c r="I65" s="3">
        <v>120</v>
      </c>
      <c r="J65" s="3"/>
      <c r="K65" s="3"/>
      <c r="L65" s="3"/>
      <c r="M65" s="3">
        <v>41</v>
      </c>
      <c r="N65" s="3"/>
      <c r="O65" s="3"/>
      <c r="P65" s="3"/>
      <c r="Q65" s="3"/>
      <c r="R65" s="3"/>
      <c r="S65" s="3"/>
      <c r="T65" s="3"/>
      <c r="U65" s="3"/>
      <c r="V65" s="3"/>
      <c r="W65" s="3">
        <v>5</v>
      </c>
      <c r="X65" s="3"/>
      <c r="Y65" s="3"/>
      <c r="Z65" s="3"/>
      <c r="AA65" s="8"/>
      <c r="AB65" s="3"/>
      <c r="AC65" s="3"/>
      <c r="AD65" s="3"/>
      <c r="AE65" s="3"/>
      <c r="AF65" s="3"/>
      <c r="AG65" s="9"/>
    </row>
    <row r="66" spans="1:103" x14ac:dyDescent="1.1499999999999999">
      <c r="A66" s="3">
        <v>4</v>
      </c>
      <c r="B66" s="7" t="s">
        <v>200</v>
      </c>
      <c r="C66" s="3"/>
      <c r="D66" s="3"/>
      <c r="E66" s="3"/>
      <c r="F66" s="3"/>
      <c r="G66" s="3"/>
      <c r="H66" s="3"/>
      <c r="I66" s="3">
        <v>60</v>
      </c>
      <c r="J66" s="10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8"/>
      <c r="AB66" s="3"/>
      <c r="AC66" s="3"/>
      <c r="AD66" s="3"/>
      <c r="AE66" s="3"/>
      <c r="AF66" s="3"/>
      <c r="AG66" s="9"/>
    </row>
    <row r="67" spans="1:103" ht="115.5" customHeight="1" x14ac:dyDescent="1.1499999999999999">
      <c r="A67" s="3">
        <v>2</v>
      </c>
      <c r="B67" s="7" t="s">
        <v>63</v>
      </c>
      <c r="C67" s="3"/>
      <c r="D67" s="3"/>
      <c r="E67" s="3"/>
      <c r="F67" s="3"/>
      <c r="G67" s="3"/>
      <c r="H67" s="3"/>
      <c r="I67" s="10"/>
      <c r="J67" s="10"/>
      <c r="K67" s="3"/>
      <c r="L67" s="3"/>
      <c r="M67" s="3"/>
      <c r="N67" s="3"/>
      <c r="O67" s="3"/>
      <c r="P67" s="3"/>
      <c r="Q67" s="3">
        <v>100</v>
      </c>
      <c r="R67" s="3"/>
      <c r="S67" s="3"/>
      <c r="T67" s="3"/>
      <c r="U67" s="3"/>
      <c r="V67" s="3"/>
      <c r="W67" s="3"/>
      <c r="X67" s="3"/>
      <c r="Y67" s="3">
        <v>20</v>
      </c>
      <c r="Z67" s="3"/>
      <c r="AA67" s="8"/>
      <c r="AB67" s="3"/>
      <c r="AC67" s="3">
        <v>5</v>
      </c>
      <c r="AD67" s="3"/>
      <c r="AE67" s="3"/>
      <c r="AF67" s="3"/>
      <c r="AG67" s="9"/>
    </row>
    <row r="68" spans="1:103" ht="166.5" x14ac:dyDescent="1.1499999999999999">
      <c r="A68" s="3" t="s">
        <v>41</v>
      </c>
      <c r="B68" s="7" t="s">
        <v>42</v>
      </c>
      <c r="C68" s="3">
        <v>40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8"/>
      <c r="AB68" s="3"/>
      <c r="AC68" s="3"/>
      <c r="AD68" s="3"/>
      <c r="AE68" s="3"/>
      <c r="AF68" s="3"/>
      <c r="AG68" s="9"/>
    </row>
    <row r="69" spans="1:103" ht="84" thickBot="1" x14ac:dyDescent="1.2">
      <c r="A69" s="3"/>
      <c r="B69" s="7" t="s">
        <v>43</v>
      </c>
      <c r="C69" s="3">
        <f t="shared" ref="C69:AG69" si="8">SUM(C65:C68)</f>
        <v>40</v>
      </c>
      <c r="D69" s="3">
        <f t="shared" si="8"/>
        <v>0</v>
      </c>
      <c r="E69" s="3">
        <f t="shared" si="8"/>
        <v>0</v>
      </c>
      <c r="F69" s="3">
        <f t="shared" si="8"/>
        <v>0</v>
      </c>
      <c r="G69" s="3">
        <f t="shared" si="8"/>
        <v>0</v>
      </c>
      <c r="H69" s="3">
        <f t="shared" si="8"/>
        <v>46</v>
      </c>
      <c r="I69" s="3">
        <f t="shared" si="8"/>
        <v>180</v>
      </c>
      <c r="J69" s="3">
        <f t="shared" si="8"/>
        <v>0</v>
      </c>
      <c r="K69" s="3">
        <f t="shared" si="8"/>
        <v>0</v>
      </c>
      <c r="L69" s="3">
        <f t="shared" si="8"/>
        <v>0</v>
      </c>
      <c r="M69" s="3">
        <f t="shared" si="8"/>
        <v>41</v>
      </c>
      <c r="N69" s="3">
        <f t="shared" si="8"/>
        <v>0</v>
      </c>
      <c r="O69" s="3">
        <f t="shared" si="8"/>
        <v>0</v>
      </c>
      <c r="P69" s="3">
        <f t="shared" si="8"/>
        <v>0</v>
      </c>
      <c r="Q69" s="3">
        <f t="shared" si="8"/>
        <v>100</v>
      </c>
      <c r="R69" s="3">
        <f t="shared" si="8"/>
        <v>0</v>
      </c>
      <c r="S69" s="3">
        <f t="shared" si="8"/>
        <v>0</v>
      </c>
      <c r="T69" s="3">
        <f t="shared" si="8"/>
        <v>0</v>
      </c>
      <c r="U69" s="3">
        <f t="shared" si="8"/>
        <v>0</v>
      </c>
      <c r="V69" s="3">
        <f t="shared" si="8"/>
        <v>0</v>
      </c>
      <c r="W69" s="3">
        <f t="shared" si="8"/>
        <v>5</v>
      </c>
      <c r="X69" s="3">
        <f t="shared" si="8"/>
        <v>0</v>
      </c>
      <c r="Y69" s="3">
        <f t="shared" si="8"/>
        <v>20</v>
      </c>
      <c r="Z69" s="3">
        <f t="shared" si="8"/>
        <v>0</v>
      </c>
      <c r="AA69" s="8">
        <f t="shared" si="8"/>
        <v>0</v>
      </c>
      <c r="AB69" s="3">
        <f t="shared" si="8"/>
        <v>0</v>
      </c>
      <c r="AC69" s="3">
        <f t="shared" si="8"/>
        <v>5</v>
      </c>
      <c r="AD69" s="3">
        <f t="shared" si="8"/>
        <v>0</v>
      </c>
      <c r="AE69" s="3">
        <f t="shared" si="8"/>
        <v>0</v>
      </c>
      <c r="AF69" s="3">
        <f t="shared" si="8"/>
        <v>0</v>
      </c>
      <c r="AG69" s="3">
        <f t="shared" si="8"/>
        <v>0</v>
      </c>
    </row>
    <row r="70" spans="1:103" s="2" customFormat="1" ht="84" thickBot="1" x14ac:dyDescent="1.2">
      <c r="A70" s="232" t="s">
        <v>44</v>
      </c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32"/>
      <c r="AA70" s="232"/>
      <c r="AB70" s="232"/>
      <c r="AC70" s="232"/>
      <c r="AD70" s="232"/>
      <c r="AE70" s="232"/>
      <c r="AF70" s="232"/>
      <c r="AG70" s="232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</row>
    <row r="71" spans="1:103" ht="126.75" customHeight="1" x14ac:dyDescent="1.1499999999999999">
      <c r="A71" s="123">
        <v>76</v>
      </c>
      <c r="B71" s="7" t="s">
        <v>74</v>
      </c>
      <c r="C71" s="123"/>
      <c r="D71" s="123"/>
      <c r="E71" s="123"/>
      <c r="F71" s="123"/>
      <c r="G71" s="123"/>
      <c r="H71" s="123">
        <v>12</v>
      </c>
      <c r="I71" s="123">
        <v>44</v>
      </c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>
        <v>5</v>
      </c>
      <c r="X71" s="123"/>
      <c r="Y71" s="123"/>
      <c r="Z71" s="123"/>
      <c r="AA71" s="122"/>
      <c r="AB71" s="123"/>
      <c r="AC71" s="123"/>
      <c r="AD71" s="123"/>
      <c r="AE71" s="123"/>
      <c r="AF71" s="123"/>
      <c r="AG71" s="9"/>
    </row>
    <row r="72" spans="1:103" ht="166.5" x14ac:dyDescent="1.1499999999999999">
      <c r="A72" s="123">
        <v>104</v>
      </c>
      <c r="B72" s="7" t="s">
        <v>184</v>
      </c>
      <c r="C72" s="3"/>
      <c r="D72" s="3"/>
      <c r="E72" s="3"/>
      <c r="F72" s="3"/>
      <c r="G72" s="3"/>
      <c r="H72" s="3">
        <v>86</v>
      </c>
      <c r="I72" s="3">
        <v>18.5</v>
      </c>
      <c r="J72" s="3"/>
      <c r="K72" s="3"/>
      <c r="L72" s="3"/>
      <c r="M72" s="3">
        <v>40</v>
      </c>
      <c r="N72" s="3"/>
      <c r="O72" s="3"/>
      <c r="P72" s="3"/>
      <c r="Q72" s="3"/>
      <c r="R72" s="3"/>
      <c r="S72" s="3"/>
      <c r="T72" s="3"/>
      <c r="U72" s="3"/>
      <c r="V72" s="3">
        <v>3</v>
      </c>
      <c r="W72" s="3"/>
      <c r="X72" s="3">
        <v>3</v>
      </c>
      <c r="Y72" s="3"/>
      <c r="Z72" s="3"/>
      <c r="AA72" s="8"/>
      <c r="AB72" s="3"/>
      <c r="AC72" s="3"/>
      <c r="AD72" s="3"/>
      <c r="AE72" s="3"/>
      <c r="AF72" s="3"/>
      <c r="AG72" s="9"/>
    </row>
    <row r="73" spans="1:103" ht="108" customHeight="1" x14ac:dyDescent="1.1499999999999999">
      <c r="A73" s="189">
        <v>16</v>
      </c>
      <c r="B73" s="7" t="s">
        <v>90</v>
      </c>
      <c r="C73" s="13">
        <v>21</v>
      </c>
      <c r="D73" s="13"/>
      <c r="E73" s="13"/>
      <c r="F73" s="13"/>
      <c r="G73" s="13"/>
      <c r="H73" s="13"/>
      <c r="I73" s="13">
        <v>13</v>
      </c>
      <c r="J73" s="13"/>
      <c r="K73" s="13"/>
      <c r="L73" s="13"/>
      <c r="M73" s="13"/>
      <c r="N73" s="13">
        <v>78</v>
      </c>
      <c r="O73" s="13"/>
      <c r="P73" s="13"/>
      <c r="Q73" s="13">
        <v>19</v>
      </c>
      <c r="R73" s="13"/>
      <c r="S73" s="13"/>
      <c r="T73" s="13"/>
      <c r="U73" s="13"/>
      <c r="V73" s="13"/>
      <c r="W73" s="13">
        <v>10</v>
      </c>
      <c r="X73" s="13"/>
      <c r="Y73" s="13"/>
      <c r="Z73" s="13"/>
      <c r="AA73" s="14"/>
      <c r="AB73" s="13"/>
      <c r="AC73" s="13"/>
      <c r="AD73" s="13"/>
      <c r="AE73" s="13"/>
      <c r="AF73" s="13"/>
      <c r="AG73" s="13"/>
    </row>
    <row r="74" spans="1:103" ht="111.75" customHeight="1" x14ac:dyDescent="1.1499999999999999">
      <c r="A74" s="3">
        <v>11</v>
      </c>
      <c r="B74" s="7" t="s">
        <v>58</v>
      </c>
      <c r="C74" s="3"/>
      <c r="D74" s="3"/>
      <c r="E74" s="3"/>
      <c r="F74" s="3"/>
      <c r="G74" s="3">
        <v>51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>
        <v>7</v>
      </c>
      <c r="W74" s="3"/>
      <c r="X74" s="3"/>
      <c r="Y74" s="3"/>
      <c r="Z74" s="3"/>
      <c r="AA74" s="8"/>
      <c r="AB74" s="3"/>
      <c r="AC74" s="3"/>
      <c r="AD74" s="3"/>
      <c r="AE74" s="3"/>
      <c r="AF74" s="3"/>
      <c r="AG74" s="9"/>
    </row>
    <row r="75" spans="1:103" ht="97.5" customHeight="1" x14ac:dyDescent="1.1499999999999999">
      <c r="A75" s="3">
        <v>62</v>
      </c>
      <c r="B75" s="7" t="s">
        <v>185</v>
      </c>
      <c r="C75" s="3"/>
      <c r="D75" s="3"/>
      <c r="E75" s="3"/>
      <c r="F75" s="3"/>
      <c r="G75" s="3"/>
      <c r="H75" s="3"/>
      <c r="I75" s="3"/>
      <c r="J75" s="3">
        <v>40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>
        <v>15</v>
      </c>
      <c r="Z75" s="3"/>
      <c r="AA75" s="8"/>
      <c r="AB75" s="3"/>
      <c r="AC75" s="3"/>
      <c r="AD75" s="3"/>
      <c r="AE75" s="3"/>
      <c r="AF75" s="3"/>
      <c r="AG75" s="9"/>
    </row>
    <row r="76" spans="1:103" s="19" customFormat="1" x14ac:dyDescent="1.1499999999999999">
      <c r="A76" s="3" t="s">
        <v>41</v>
      </c>
      <c r="B76" s="7" t="s">
        <v>5</v>
      </c>
      <c r="C76" s="3">
        <v>30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8"/>
      <c r="AB76" s="3"/>
      <c r="AC76" s="3"/>
      <c r="AD76" s="3"/>
      <c r="AE76" s="3"/>
      <c r="AF76" s="3"/>
      <c r="AG76" s="9"/>
    </row>
    <row r="77" spans="1:103" x14ac:dyDescent="1.1499999999999999">
      <c r="A77" s="3" t="s">
        <v>41</v>
      </c>
      <c r="B77" s="7" t="s">
        <v>6</v>
      </c>
      <c r="C77" s="3"/>
      <c r="D77" s="3">
        <v>20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8"/>
      <c r="AB77" s="3"/>
      <c r="AC77" s="3"/>
      <c r="AD77" s="3"/>
      <c r="AE77" s="3"/>
      <c r="AF77" s="3"/>
      <c r="AG77" s="9"/>
    </row>
    <row r="78" spans="1:103" x14ac:dyDescent="1.1499999999999999">
      <c r="A78" s="3"/>
      <c r="B78" s="7" t="s">
        <v>43</v>
      </c>
      <c r="C78" s="3">
        <f t="shared" ref="C78:AG78" si="9">SUM(C71:C77)</f>
        <v>51</v>
      </c>
      <c r="D78" s="3">
        <f t="shared" si="9"/>
        <v>20</v>
      </c>
      <c r="E78" s="3">
        <f t="shared" si="9"/>
        <v>0</v>
      </c>
      <c r="F78" s="3">
        <f t="shared" si="9"/>
        <v>0</v>
      </c>
      <c r="G78" s="3">
        <f t="shared" si="9"/>
        <v>51</v>
      </c>
      <c r="H78" s="3">
        <f t="shared" si="9"/>
        <v>98</v>
      </c>
      <c r="I78" s="3">
        <f t="shared" si="9"/>
        <v>75.5</v>
      </c>
      <c r="J78" s="3">
        <f t="shared" si="9"/>
        <v>40</v>
      </c>
      <c r="K78" s="3">
        <f t="shared" si="9"/>
        <v>0</v>
      </c>
      <c r="L78" s="3">
        <f t="shared" si="9"/>
        <v>0</v>
      </c>
      <c r="M78" s="3">
        <f t="shared" si="9"/>
        <v>40</v>
      </c>
      <c r="N78" s="3">
        <f t="shared" si="9"/>
        <v>78</v>
      </c>
      <c r="O78" s="3">
        <f t="shared" si="9"/>
        <v>0</v>
      </c>
      <c r="P78" s="3">
        <f t="shared" si="9"/>
        <v>0</v>
      </c>
      <c r="Q78" s="3">
        <f t="shared" si="9"/>
        <v>19</v>
      </c>
      <c r="R78" s="3">
        <f t="shared" si="9"/>
        <v>0</v>
      </c>
      <c r="S78" s="3">
        <f t="shared" si="9"/>
        <v>0</v>
      </c>
      <c r="T78" s="3">
        <f t="shared" si="9"/>
        <v>0</v>
      </c>
      <c r="U78" s="3">
        <f t="shared" si="9"/>
        <v>0</v>
      </c>
      <c r="V78" s="3">
        <f t="shared" si="9"/>
        <v>10</v>
      </c>
      <c r="W78" s="3">
        <f t="shared" si="9"/>
        <v>15</v>
      </c>
      <c r="X78" s="3">
        <f t="shared" si="9"/>
        <v>3</v>
      </c>
      <c r="Y78" s="3">
        <f t="shared" si="9"/>
        <v>15</v>
      </c>
      <c r="Z78" s="3">
        <f t="shared" si="9"/>
        <v>0</v>
      </c>
      <c r="AA78" s="8">
        <f t="shared" si="9"/>
        <v>0</v>
      </c>
      <c r="AB78" s="3">
        <f t="shared" si="9"/>
        <v>0</v>
      </c>
      <c r="AC78" s="3">
        <f t="shared" si="9"/>
        <v>0</v>
      </c>
      <c r="AD78" s="3">
        <f t="shared" si="9"/>
        <v>0</v>
      </c>
      <c r="AE78" s="3">
        <f t="shared" si="9"/>
        <v>0</v>
      </c>
      <c r="AF78" s="3">
        <f t="shared" si="9"/>
        <v>0</v>
      </c>
      <c r="AG78" s="3">
        <f t="shared" si="9"/>
        <v>0</v>
      </c>
    </row>
    <row r="79" spans="1:103" x14ac:dyDescent="1.1499999999999999">
      <c r="A79" s="232" t="s">
        <v>48</v>
      </c>
      <c r="B79" s="232"/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32"/>
      <c r="Z79" s="232"/>
      <c r="AA79" s="232"/>
      <c r="AB79" s="232"/>
      <c r="AC79" s="232"/>
      <c r="AD79" s="232"/>
      <c r="AE79" s="232"/>
      <c r="AF79" s="232"/>
      <c r="AG79" s="232"/>
    </row>
    <row r="80" spans="1:103" x14ac:dyDescent="1.1499999999999999">
      <c r="A80" s="189">
        <v>46</v>
      </c>
      <c r="B80" s="7" t="s">
        <v>49</v>
      </c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>
        <v>200</v>
      </c>
      <c r="R80" s="189"/>
      <c r="S80" s="189"/>
      <c r="T80" s="189"/>
      <c r="U80" s="189"/>
      <c r="V80" s="189"/>
      <c r="W80" s="189"/>
      <c r="X80" s="189"/>
      <c r="Y80" s="189"/>
      <c r="Z80" s="189"/>
      <c r="AA80" s="188"/>
      <c r="AB80" s="189"/>
      <c r="AC80" s="189"/>
      <c r="AD80" s="189"/>
      <c r="AE80" s="189"/>
      <c r="AF80" s="189"/>
      <c r="AG80" s="9"/>
    </row>
    <row r="81" spans="1:103" ht="249.75" x14ac:dyDescent="1.1499999999999999">
      <c r="A81" s="189">
        <v>89</v>
      </c>
      <c r="B81" s="7" t="s">
        <v>50</v>
      </c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>
        <v>25</v>
      </c>
      <c r="AA81" s="188"/>
      <c r="AB81" s="189"/>
      <c r="AC81" s="189"/>
      <c r="AD81" s="189"/>
      <c r="AE81" s="189"/>
      <c r="AF81" s="189"/>
      <c r="AG81" s="9"/>
    </row>
    <row r="82" spans="1:103" x14ac:dyDescent="1.1499999999999999">
      <c r="A82" s="189">
        <v>70</v>
      </c>
      <c r="B82" s="7" t="s">
        <v>40</v>
      </c>
      <c r="C82" s="189"/>
      <c r="D82" s="189"/>
      <c r="E82" s="189"/>
      <c r="F82" s="189"/>
      <c r="G82" s="189"/>
      <c r="H82" s="189"/>
      <c r="I82" s="189"/>
      <c r="J82" s="10">
        <v>100</v>
      </c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8"/>
      <c r="AB82" s="189"/>
      <c r="AC82" s="189"/>
      <c r="AD82" s="189"/>
      <c r="AE82" s="189"/>
      <c r="AF82" s="189"/>
      <c r="AG82" s="9"/>
    </row>
    <row r="83" spans="1:103" ht="84" thickBot="1" x14ac:dyDescent="1.2">
      <c r="A83" s="3"/>
      <c r="B83" s="7" t="s">
        <v>43</v>
      </c>
      <c r="C83" s="3">
        <f>C80+C81+C82</f>
        <v>0</v>
      </c>
      <c r="D83" s="3">
        <f t="shared" ref="D83:AG83" si="10">D80+D81+D82</f>
        <v>0</v>
      </c>
      <c r="E83" s="3">
        <f t="shared" si="10"/>
        <v>0</v>
      </c>
      <c r="F83" s="3">
        <f t="shared" si="10"/>
        <v>0</v>
      </c>
      <c r="G83" s="3">
        <f t="shared" si="10"/>
        <v>0</v>
      </c>
      <c r="H83" s="3">
        <f t="shared" si="10"/>
        <v>0</v>
      </c>
      <c r="I83" s="3">
        <f t="shared" si="10"/>
        <v>0</v>
      </c>
      <c r="J83" s="3">
        <f t="shared" si="10"/>
        <v>100</v>
      </c>
      <c r="K83" s="3">
        <f t="shared" si="10"/>
        <v>0</v>
      </c>
      <c r="L83" s="3">
        <f t="shared" si="10"/>
        <v>0</v>
      </c>
      <c r="M83" s="3">
        <f t="shared" si="10"/>
        <v>0</v>
      </c>
      <c r="N83" s="3">
        <f t="shared" si="10"/>
        <v>0</v>
      </c>
      <c r="O83" s="3">
        <f t="shared" si="10"/>
        <v>0</v>
      </c>
      <c r="P83" s="3">
        <f t="shared" si="10"/>
        <v>0</v>
      </c>
      <c r="Q83" s="3">
        <f t="shared" si="10"/>
        <v>200</v>
      </c>
      <c r="R83" s="3">
        <f t="shared" si="10"/>
        <v>0</v>
      </c>
      <c r="S83" s="3">
        <f t="shared" si="10"/>
        <v>0</v>
      </c>
      <c r="T83" s="3">
        <f t="shared" si="10"/>
        <v>0</v>
      </c>
      <c r="U83" s="3">
        <f t="shared" si="10"/>
        <v>0</v>
      </c>
      <c r="V83" s="3">
        <f t="shared" si="10"/>
        <v>0</v>
      </c>
      <c r="W83" s="3">
        <f t="shared" si="10"/>
        <v>0</v>
      </c>
      <c r="X83" s="3">
        <f t="shared" si="10"/>
        <v>0</v>
      </c>
      <c r="Y83" s="3">
        <f t="shared" si="10"/>
        <v>0</v>
      </c>
      <c r="Z83" s="3">
        <f t="shared" si="10"/>
        <v>25</v>
      </c>
      <c r="AA83" s="3">
        <f t="shared" si="10"/>
        <v>0</v>
      </c>
      <c r="AB83" s="3">
        <f t="shared" si="10"/>
        <v>0</v>
      </c>
      <c r="AC83" s="3">
        <f t="shared" si="10"/>
        <v>0</v>
      </c>
      <c r="AD83" s="3">
        <f t="shared" si="10"/>
        <v>0</v>
      </c>
      <c r="AE83" s="3">
        <f t="shared" si="10"/>
        <v>0</v>
      </c>
      <c r="AF83" s="3">
        <f t="shared" si="10"/>
        <v>0</v>
      </c>
      <c r="AG83" s="3">
        <f t="shared" si="10"/>
        <v>0</v>
      </c>
    </row>
    <row r="84" spans="1:103" s="2" customFormat="1" ht="167.25" thickBot="1" x14ac:dyDescent="1.2">
      <c r="A84" s="3"/>
      <c r="B84" s="7" t="s">
        <v>51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8"/>
      <c r="AB84" s="3"/>
      <c r="AC84" s="3"/>
      <c r="AD84" s="3"/>
      <c r="AE84" s="3"/>
      <c r="AF84" s="3">
        <v>1.2</v>
      </c>
      <c r="AG84" s="5">
        <v>1.8</v>
      </c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</row>
    <row r="85" spans="1:103" s="16" customFormat="1" ht="84" thickBot="1" x14ac:dyDescent="1.2">
      <c r="A85" s="3"/>
      <c r="B85" s="11" t="s">
        <v>52</v>
      </c>
      <c r="C85" s="3">
        <f t="shared" ref="C85:AE85" si="11">C69+C78+C83</f>
        <v>91</v>
      </c>
      <c r="D85" s="3">
        <f t="shared" si="11"/>
        <v>20</v>
      </c>
      <c r="E85" s="3">
        <f t="shared" si="11"/>
        <v>0</v>
      </c>
      <c r="F85" s="3">
        <f t="shared" si="11"/>
        <v>0</v>
      </c>
      <c r="G85" s="3">
        <f t="shared" si="11"/>
        <v>51</v>
      </c>
      <c r="H85" s="3">
        <f t="shared" si="11"/>
        <v>144</v>
      </c>
      <c r="I85" s="3">
        <f t="shared" si="11"/>
        <v>255.5</v>
      </c>
      <c r="J85" s="3">
        <f t="shared" si="11"/>
        <v>140</v>
      </c>
      <c r="K85" s="3">
        <f t="shared" si="11"/>
        <v>0</v>
      </c>
      <c r="L85" s="3">
        <f t="shared" si="11"/>
        <v>0</v>
      </c>
      <c r="M85" s="3">
        <f t="shared" si="11"/>
        <v>81</v>
      </c>
      <c r="N85" s="3">
        <f t="shared" si="11"/>
        <v>78</v>
      </c>
      <c r="O85" s="3">
        <f t="shared" si="11"/>
        <v>0</v>
      </c>
      <c r="P85" s="3">
        <f t="shared" si="11"/>
        <v>0</v>
      </c>
      <c r="Q85" s="3">
        <f t="shared" si="11"/>
        <v>319</v>
      </c>
      <c r="R85" s="3">
        <f t="shared" si="11"/>
        <v>0</v>
      </c>
      <c r="S85" s="3">
        <f t="shared" si="11"/>
        <v>0</v>
      </c>
      <c r="T85" s="3">
        <f t="shared" si="11"/>
        <v>0</v>
      </c>
      <c r="U85" s="3">
        <f t="shared" si="11"/>
        <v>0</v>
      </c>
      <c r="V85" s="3">
        <f t="shared" si="11"/>
        <v>10</v>
      </c>
      <c r="W85" s="3">
        <f t="shared" si="11"/>
        <v>20</v>
      </c>
      <c r="X85" s="3">
        <f t="shared" si="11"/>
        <v>3</v>
      </c>
      <c r="Y85" s="3">
        <f t="shared" si="11"/>
        <v>35</v>
      </c>
      <c r="Z85" s="3">
        <f t="shared" si="11"/>
        <v>25</v>
      </c>
      <c r="AA85" s="3">
        <f t="shared" si="11"/>
        <v>0</v>
      </c>
      <c r="AB85" s="3">
        <f t="shared" si="11"/>
        <v>0</v>
      </c>
      <c r="AC85" s="3">
        <f t="shared" si="11"/>
        <v>5</v>
      </c>
      <c r="AD85" s="3">
        <f t="shared" si="11"/>
        <v>0</v>
      </c>
      <c r="AE85" s="3">
        <f t="shared" si="11"/>
        <v>0</v>
      </c>
      <c r="AF85" s="3">
        <v>1.2</v>
      </c>
      <c r="AG85" s="3">
        <v>1.8</v>
      </c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</row>
    <row r="86" spans="1:103" s="20" customFormat="1" ht="84" thickBot="1" x14ac:dyDescent="1.2">
      <c r="A86" s="232" t="s">
        <v>1</v>
      </c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232"/>
      <c r="W86" s="232"/>
      <c r="X86" s="232"/>
      <c r="Y86" s="232"/>
      <c r="Z86" s="232"/>
      <c r="AA86" s="232"/>
      <c r="AB86" s="232"/>
      <c r="AC86" s="232"/>
      <c r="AD86" s="232"/>
      <c r="AE86" s="232"/>
      <c r="AF86" s="232"/>
      <c r="AG86" s="23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</row>
    <row r="87" spans="1:103" s="20" customFormat="1" ht="84" thickBot="1" x14ac:dyDescent="1.2">
      <c r="A87" s="232" t="s">
        <v>67</v>
      </c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32"/>
      <c r="Z87" s="232"/>
      <c r="AA87" s="232"/>
      <c r="AB87" s="232"/>
      <c r="AC87" s="232"/>
      <c r="AD87" s="232"/>
      <c r="AE87" s="232"/>
      <c r="AF87" s="232"/>
      <c r="AG87" s="23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</row>
    <row r="88" spans="1:103" s="20" customFormat="1" ht="84" customHeight="1" thickBot="1" x14ac:dyDescent="1.2">
      <c r="A88" s="244" t="s">
        <v>3</v>
      </c>
      <c r="B88" s="232" t="s">
        <v>4</v>
      </c>
      <c r="C88" s="245" t="s">
        <v>5</v>
      </c>
      <c r="D88" s="245" t="s">
        <v>6</v>
      </c>
      <c r="E88" s="245" t="s">
        <v>7</v>
      </c>
      <c r="F88" s="245" t="s">
        <v>8</v>
      </c>
      <c r="G88" s="245" t="s">
        <v>9</v>
      </c>
      <c r="H88" s="245" t="s">
        <v>10</v>
      </c>
      <c r="I88" s="245" t="s">
        <v>11</v>
      </c>
      <c r="J88" s="245" t="s">
        <v>12</v>
      </c>
      <c r="K88" s="245" t="s">
        <v>13</v>
      </c>
      <c r="L88" s="245" t="s">
        <v>14</v>
      </c>
      <c r="M88" s="245" t="s">
        <v>15</v>
      </c>
      <c r="N88" s="245" t="s">
        <v>16</v>
      </c>
      <c r="O88" s="245" t="s">
        <v>17</v>
      </c>
      <c r="P88" s="245" t="s">
        <v>18</v>
      </c>
      <c r="Q88" s="245" t="s">
        <v>19</v>
      </c>
      <c r="R88" s="245" t="s">
        <v>20</v>
      </c>
      <c r="S88" s="245" t="s">
        <v>21</v>
      </c>
      <c r="T88" s="245" t="s">
        <v>22</v>
      </c>
      <c r="U88" s="245" t="s">
        <v>23</v>
      </c>
      <c r="V88" s="245" t="s">
        <v>24</v>
      </c>
      <c r="W88" s="245" t="s">
        <v>25</v>
      </c>
      <c r="X88" s="245" t="s">
        <v>26</v>
      </c>
      <c r="Y88" s="245" t="s">
        <v>27</v>
      </c>
      <c r="Z88" s="245" t="s">
        <v>28</v>
      </c>
      <c r="AA88" s="246" t="s">
        <v>29</v>
      </c>
      <c r="AB88" s="245" t="s">
        <v>30</v>
      </c>
      <c r="AC88" s="246" t="s">
        <v>31</v>
      </c>
      <c r="AD88" s="245" t="s">
        <v>32</v>
      </c>
      <c r="AE88" s="245" t="s">
        <v>33</v>
      </c>
      <c r="AF88" s="245" t="s">
        <v>34</v>
      </c>
      <c r="AG88" s="245" t="s">
        <v>35</v>
      </c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</row>
    <row r="89" spans="1:103" s="20" customFormat="1" ht="409.6" customHeight="1" thickBot="1" x14ac:dyDescent="1.2">
      <c r="A89" s="244"/>
      <c r="B89" s="232"/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5"/>
      <c r="Z89" s="245"/>
      <c r="AA89" s="246"/>
      <c r="AB89" s="245"/>
      <c r="AC89" s="246"/>
      <c r="AD89" s="245"/>
      <c r="AE89" s="245"/>
      <c r="AF89" s="245"/>
      <c r="AG89" s="245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</row>
    <row r="90" spans="1:103" s="20" customFormat="1" ht="84" thickBot="1" x14ac:dyDescent="1.2">
      <c r="A90" s="3">
        <v>1</v>
      </c>
      <c r="B90" s="4">
        <v>2</v>
      </c>
      <c r="C90" s="3">
        <v>3</v>
      </c>
      <c r="D90" s="3">
        <v>4</v>
      </c>
      <c r="E90" s="3">
        <v>5</v>
      </c>
      <c r="F90" s="3">
        <v>6</v>
      </c>
      <c r="G90" s="3">
        <v>7</v>
      </c>
      <c r="H90" s="3" t="s">
        <v>36</v>
      </c>
      <c r="I90" s="3">
        <v>9</v>
      </c>
      <c r="J90" s="3">
        <v>10</v>
      </c>
      <c r="K90" s="3">
        <v>11</v>
      </c>
      <c r="L90" s="3">
        <v>12</v>
      </c>
      <c r="M90" s="3">
        <v>13</v>
      </c>
      <c r="N90" s="3">
        <v>14</v>
      </c>
      <c r="O90" s="3">
        <v>15</v>
      </c>
      <c r="P90" s="3">
        <v>16</v>
      </c>
      <c r="Q90" s="3">
        <v>17</v>
      </c>
      <c r="R90" s="3">
        <v>18</v>
      </c>
      <c r="S90" s="3">
        <v>19</v>
      </c>
      <c r="T90" s="3">
        <v>20</v>
      </c>
      <c r="U90" s="3">
        <v>21</v>
      </c>
      <c r="V90" s="3">
        <v>22</v>
      </c>
      <c r="W90" s="3">
        <v>23</v>
      </c>
      <c r="X90" s="3">
        <v>24</v>
      </c>
      <c r="Y90" s="3">
        <v>25</v>
      </c>
      <c r="Z90" s="3">
        <v>26</v>
      </c>
      <c r="AA90" s="4">
        <v>27</v>
      </c>
      <c r="AB90" s="3">
        <v>28</v>
      </c>
      <c r="AC90" s="3">
        <v>29</v>
      </c>
      <c r="AD90" s="3">
        <v>30</v>
      </c>
      <c r="AE90" s="3">
        <v>31</v>
      </c>
      <c r="AF90" s="3">
        <v>32</v>
      </c>
      <c r="AG90" s="5">
        <v>33</v>
      </c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</row>
    <row r="91" spans="1:103" s="20" customFormat="1" ht="84" thickBot="1" x14ac:dyDescent="1.2">
      <c r="A91" s="232" t="s">
        <v>37</v>
      </c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U91" s="232"/>
      <c r="V91" s="232"/>
      <c r="W91" s="232"/>
      <c r="X91" s="232"/>
      <c r="Y91" s="232"/>
      <c r="Z91" s="232"/>
      <c r="AA91" s="232"/>
      <c r="AB91" s="232"/>
      <c r="AC91" s="232"/>
      <c r="AD91" s="232"/>
      <c r="AE91" s="232"/>
      <c r="AF91" s="232"/>
      <c r="AG91" s="23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</row>
    <row r="92" spans="1:103" s="20" customFormat="1" ht="84" thickBot="1" x14ac:dyDescent="1.2">
      <c r="A92" s="3">
        <v>51</v>
      </c>
      <c r="B92" s="7" t="s">
        <v>68</v>
      </c>
      <c r="C92" s="3"/>
      <c r="D92" s="3"/>
      <c r="E92" s="3"/>
      <c r="F92" s="3">
        <v>26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>
        <v>105</v>
      </c>
      <c r="R92" s="3"/>
      <c r="S92" s="3"/>
      <c r="T92" s="3"/>
      <c r="U92" s="3"/>
      <c r="V92" s="3">
        <v>5</v>
      </c>
      <c r="W92" s="3"/>
      <c r="X92" s="3"/>
      <c r="Y92" s="3">
        <v>5</v>
      </c>
      <c r="Z92" s="3"/>
      <c r="AA92" s="8"/>
      <c r="AB92" s="3"/>
      <c r="AC92" s="3"/>
      <c r="AD92" s="3"/>
      <c r="AE92" s="3"/>
      <c r="AF92" s="3"/>
      <c r="AG92" s="9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</row>
    <row r="93" spans="1:103" s="20" customFormat="1" ht="99" customHeight="1" thickBot="1" x14ac:dyDescent="1.2">
      <c r="A93" s="208">
        <v>59</v>
      </c>
      <c r="B93" s="7" t="s">
        <v>204</v>
      </c>
      <c r="C93" s="208"/>
      <c r="D93" s="208"/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>
        <v>10</v>
      </c>
      <c r="W93" s="208"/>
      <c r="X93" s="208"/>
      <c r="Y93" s="208"/>
      <c r="Z93" s="208"/>
      <c r="AA93" s="207"/>
      <c r="AB93" s="208"/>
      <c r="AC93" s="208"/>
      <c r="AD93" s="208"/>
      <c r="AE93" s="208"/>
      <c r="AF93" s="208"/>
      <c r="AG93" s="9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</row>
    <row r="94" spans="1:103" s="20" customFormat="1" ht="99" customHeight="1" thickBot="1" x14ac:dyDescent="1.2">
      <c r="A94" s="211">
        <v>13</v>
      </c>
      <c r="B94" s="7" t="s">
        <v>80</v>
      </c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>
        <v>20</v>
      </c>
      <c r="U94" s="211"/>
      <c r="V94" s="211"/>
      <c r="W94" s="211"/>
      <c r="X94" s="211"/>
      <c r="Y94" s="211"/>
      <c r="Z94" s="211"/>
      <c r="AA94" s="210"/>
      <c r="AB94" s="211"/>
      <c r="AC94" s="211"/>
      <c r="AD94" s="211"/>
      <c r="AE94" s="211"/>
      <c r="AF94" s="211"/>
      <c r="AG94" s="9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</row>
    <row r="95" spans="1:103" s="20" customFormat="1" ht="84" thickBot="1" x14ac:dyDescent="1.2">
      <c r="A95" s="3">
        <v>57</v>
      </c>
      <c r="B95" s="7" t="s">
        <v>56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>
        <v>15</v>
      </c>
      <c r="Z95" s="3"/>
      <c r="AA95" s="4">
        <v>1</v>
      </c>
      <c r="AB95" s="3"/>
      <c r="AC95" s="3"/>
      <c r="AD95" s="3"/>
      <c r="AE95" s="3"/>
      <c r="AF95" s="3"/>
      <c r="AG95" s="9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</row>
    <row r="96" spans="1:103" s="20" customFormat="1" ht="82.5" customHeight="1" thickBot="1" x14ac:dyDescent="1.2">
      <c r="A96" s="3" t="s">
        <v>41</v>
      </c>
      <c r="B96" s="7" t="s">
        <v>69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>
        <v>125</v>
      </c>
      <c r="S96" s="3"/>
      <c r="T96" s="3"/>
      <c r="U96" s="3"/>
      <c r="V96" s="3"/>
      <c r="W96" s="3"/>
      <c r="X96" s="3"/>
      <c r="Y96" s="3"/>
      <c r="Z96" s="3"/>
      <c r="AA96" s="8"/>
      <c r="AB96" s="3"/>
      <c r="AC96" s="3"/>
      <c r="AD96" s="3"/>
      <c r="AE96" s="3"/>
      <c r="AF96" s="3"/>
      <c r="AG96" s="9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</row>
    <row r="97" spans="1:103" s="20" customFormat="1" ht="167.25" thickBot="1" x14ac:dyDescent="1.2">
      <c r="A97" s="3" t="s">
        <v>41</v>
      </c>
      <c r="B97" s="7" t="s">
        <v>42</v>
      </c>
      <c r="C97" s="3">
        <v>40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8"/>
      <c r="AB97" s="3"/>
      <c r="AC97" s="3"/>
      <c r="AD97" s="3"/>
      <c r="AE97" s="3"/>
      <c r="AF97" s="3"/>
      <c r="AG97" s="9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</row>
    <row r="98" spans="1:103" s="20" customFormat="1" ht="84" thickBot="1" x14ac:dyDescent="1.2">
      <c r="A98" s="3"/>
      <c r="B98" s="7" t="s">
        <v>43</v>
      </c>
      <c r="C98" s="3">
        <f t="shared" ref="C98:AG98" si="12">SUM(C92:C97)</f>
        <v>40</v>
      </c>
      <c r="D98" s="3">
        <f t="shared" si="12"/>
        <v>0</v>
      </c>
      <c r="E98" s="3">
        <f t="shared" si="12"/>
        <v>0</v>
      </c>
      <c r="F98" s="3">
        <f t="shared" si="12"/>
        <v>26</v>
      </c>
      <c r="G98" s="3">
        <f t="shared" si="12"/>
        <v>0</v>
      </c>
      <c r="H98" s="3">
        <f t="shared" si="12"/>
        <v>0</v>
      </c>
      <c r="I98" s="3">
        <f t="shared" si="12"/>
        <v>0</v>
      </c>
      <c r="J98" s="3">
        <f t="shared" si="12"/>
        <v>0</v>
      </c>
      <c r="K98" s="3">
        <f t="shared" si="12"/>
        <v>0</v>
      </c>
      <c r="L98" s="3">
        <f t="shared" si="12"/>
        <v>0</v>
      </c>
      <c r="M98" s="3">
        <f t="shared" si="12"/>
        <v>0</v>
      </c>
      <c r="N98" s="3">
        <f t="shared" si="12"/>
        <v>0</v>
      </c>
      <c r="O98" s="3">
        <f t="shared" si="12"/>
        <v>0</v>
      </c>
      <c r="P98" s="3">
        <f t="shared" si="12"/>
        <v>0</v>
      </c>
      <c r="Q98" s="3">
        <f t="shared" si="12"/>
        <v>105</v>
      </c>
      <c r="R98" s="3">
        <f t="shared" si="12"/>
        <v>125</v>
      </c>
      <c r="S98" s="3">
        <f t="shared" si="12"/>
        <v>0</v>
      </c>
      <c r="T98" s="3">
        <f t="shared" si="12"/>
        <v>20</v>
      </c>
      <c r="U98" s="3">
        <f t="shared" si="12"/>
        <v>0</v>
      </c>
      <c r="V98" s="3">
        <f t="shared" si="12"/>
        <v>15</v>
      </c>
      <c r="W98" s="3">
        <f t="shared" si="12"/>
        <v>0</v>
      </c>
      <c r="X98" s="3">
        <f t="shared" si="12"/>
        <v>0</v>
      </c>
      <c r="Y98" s="3">
        <f t="shared" si="12"/>
        <v>20</v>
      </c>
      <c r="Z98" s="3">
        <f t="shared" si="12"/>
        <v>0</v>
      </c>
      <c r="AA98" s="8">
        <f t="shared" si="12"/>
        <v>1</v>
      </c>
      <c r="AB98" s="3">
        <f t="shared" si="12"/>
        <v>0</v>
      </c>
      <c r="AC98" s="3">
        <f t="shared" si="12"/>
        <v>0</v>
      </c>
      <c r="AD98" s="3">
        <f t="shared" si="12"/>
        <v>0</v>
      </c>
      <c r="AE98" s="3">
        <f t="shared" si="12"/>
        <v>0</v>
      </c>
      <c r="AF98" s="3">
        <f t="shared" si="12"/>
        <v>0</v>
      </c>
      <c r="AG98" s="3">
        <f t="shared" si="12"/>
        <v>0</v>
      </c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</row>
    <row r="99" spans="1:103" s="20" customFormat="1" ht="84" thickBot="1" x14ac:dyDescent="1.2">
      <c r="A99" s="232" t="s">
        <v>44</v>
      </c>
      <c r="B99" s="232"/>
      <c r="C99" s="232"/>
      <c r="D99" s="232"/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  <c r="R99" s="232"/>
      <c r="S99" s="232"/>
      <c r="T99" s="232"/>
      <c r="U99" s="232"/>
      <c r="V99" s="232"/>
      <c r="W99" s="232"/>
      <c r="X99" s="232"/>
      <c r="Y99" s="232"/>
      <c r="Z99" s="232"/>
      <c r="AA99" s="232"/>
      <c r="AB99" s="232"/>
      <c r="AC99" s="232"/>
      <c r="AD99" s="232"/>
      <c r="AE99" s="232"/>
      <c r="AF99" s="232"/>
      <c r="AG99" s="23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</row>
    <row r="100" spans="1:103" s="20" customFormat="1" ht="84" thickBot="1" x14ac:dyDescent="1.2">
      <c r="A100" s="3">
        <v>32</v>
      </c>
      <c r="B100" s="7" t="s">
        <v>70</v>
      </c>
      <c r="C100" s="3"/>
      <c r="D100" s="3"/>
      <c r="E100" s="3"/>
      <c r="F100" s="3"/>
      <c r="G100" s="3"/>
      <c r="H100" s="3"/>
      <c r="I100" s="3">
        <v>10</v>
      </c>
      <c r="J100" s="3"/>
      <c r="K100" s="3"/>
      <c r="L100" s="3"/>
      <c r="M100" s="3"/>
      <c r="N100" s="3"/>
      <c r="O100" s="3">
        <v>45</v>
      </c>
      <c r="P100" s="3"/>
      <c r="Q100" s="3"/>
      <c r="R100" s="3"/>
      <c r="S100" s="3"/>
      <c r="T100" s="3"/>
      <c r="U100" s="3"/>
      <c r="V100" s="3"/>
      <c r="W100" s="3">
        <v>6</v>
      </c>
      <c r="X100" s="3"/>
      <c r="Y100" s="3"/>
      <c r="Z100" s="3"/>
      <c r="AA100" s="8"/>
      <c r="AB100" s="3"/>
      <c r="AC100" s="3"/>
      <c r="AD100" s="3"/>
      <c r="AE100" s="3"/>
      <c r="AF100" s="3"/>
      <c r="AG100" s="9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</row>
    <row r="101" spans="1:103" s="20" customFormat="1" ht="200.25" customHeight="1" thickBot="1" x14ac:dyDescent="1.2">
      <c r="A101" s="3">
        <v>22</v>
      </c>
      <c r="B101" s="7" t="s">
        <v>71</v>
      </c>
      <c r="C101" s="3"/>
      <c r="D101" s="3"/>
      <c r="E101" s="3"/>
      <c r="F101" s="3"/>
      <c r="G101" s="3"/>
      <c r="H101" s="3">
        <v>20</v>
      </c>
      <c r="I101" s="3">
        <v>94</v>
      </c>
      <c r="J101" s="3"/>
      <c r="K101" s="3"/>
      <c r="L101" s="3"/>
      <c r="M101" s="3">
        <v>16</v>
      </c>
      <c r="N101" s="3"/>
      <c r="O101" s="3"/>
      <c r="P101" s="3"/>
      <c r="Q101" s="3"/>
      <c r="R101" s="3"/>
      <c r="S101" s="3"/>
      <c r="T101" s="3"/>
      <c r="U101" s="3">
        <v>5</v>
      </c>
      <c r="V101" s="3"/>
      <c r="W101" s="3">
        <v>5</v>
      </c>
      <c r="X101" s="3"/>
      <c r="Y101" s="3">
        <v>2.5</v>
      </c>
      <c r="Z101" s="3"/>
      <c r="AA101" s="8"/>
      <c r="AB101" s="3"/>
      <c r="AC101" s="3"/>
      <c r="AD101" s="3"/>
      <c r="AE101" s="3"/>
      <c r="AF101" s="3"/>
      <c r="AG101" s="9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</row>
    <row r="102" spans="1:103" s="20" customFormat="1" ht="117" customHeight="1" thickBot="1" x14ac:dyDescent="1.2">
      <c r="A102" s="211">
        <v>48</v>
      </c>
      <c r="B102" s="7" t="s">
        <v>72</v>
      </c>
      <c r="C102" s="211">
        <v>3</v>
      </c>
      <c r="D102" s="211"/>
      <c r="E102" s="211"/>
      <c r="F102" s="211"/>
      <c r="G102" s="211"/>
      <c r="H102" s="211">
        <v>163</v>
      </c>
      <c r="I102" s="211">
        <v>13</v>
      </c>
      <c r="J102" s="211"/>
      <c r="K102" s="211"/>
      <c r="L102" s="211"/>
      <c r="M102" s="211">
        <v>113</v>
      </c>
      <c r="N102" s="211"/>
      <c r="O102" s="211"/>
      <c r="P102" s="211"/>
      <c r="Q102" s="211"/>
      <c r="R102" s="211"/>
      <c r="S102" s="211"/>
      <c r="T102" s="211"/>
      <c r="U102" s="211"/>
      <c r="V102" s="211">
        <v>8.5</v>
      </c>
      <c r="W102" s="211">
        <v>3</v>
      </c>
      <c r="X102" s="211"/>
      <c r="Y102" s="211"/>
      <c r="Z102" s="211"/>
      <c r="AA102" s="210"/>
      <c r="AB102" s="211"/>
      <c r="AC102" s="211"/>
      <c r="AD102" s="211"/>
      <c r="AE102" s="211"/>
      <c r="AF102" s="211"/>
      <c r="AG102" s="9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</row>
    <row r="103" spans="1:103" s="20" customFormat="1" ht="84" thickBot="1" x14ac:dyDescent="1.2">
      <c r="A103" s="3">
        <v>35</v>
      </c>
      <c r="B103" s="7" t="s">
        <v>47</v>
      </c>
      <c r="C103" s="3"/>
      <c r="D103" s="3"/>
      <c r="E103" s="3"/>
      <c r="F103" s="3"/>
      <c r="G103" s="3"/>
      <c r="H103" s="3"/>
      <c r="I103" s="3"/>
      <c r="J103" s="3"/>
      <c r="K103" s="3">
        <v>20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>
        <v>15</v>
      </c>
      <c r="Z103" s="3"/>
      <c r="AA103" s="8"/>
      <c r="AB103" s="3"/>
      <c r="AC103" s="3"/>
      <c r="AD103" s="3"/>
      <c r="AE103" s="3"/>
      <c r="AF103" s="3"/>
      <c r="AG103" s="9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</row>
    <row r="104" spans="1:103" s="20" customFormat="1" ht="84" thickBot="1" x14ac:dyDescent="1.2">
      <c r="A104" s="3" t="s">
        <v>41</v>
      </c>
      <c r="B104" s="7" t="s">
        <v>5</v>
      </c>
      <c r="C104" s="3">
        <v>30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8"/>
      <c r="AB104" s="3"/>
      <c r="AC104" s="3"/>
      <c r="AD104" s="3"/>
      <c r="AE104" s="3"/>
      <c r="AF104" s="3"/>
      <c r="AG104" s="9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</row>
    <row r="105" spans="1:103" s="20" customFormat="1" ht="84" thickBot="1" x14ac:dyDescent="1.2">
      <c r="A105" s="3" t="s">
        <v>41</v>
      </c>
      <c r="B105" s="7" t="s">
        <v>6</v>
      </c>
      <c r="C105" s="3"/>
      <c r="D105" s="3">
        <v>20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8"/>
      <c r="AB105" s="3"/>
      <c r="AC105" s="3"/>
      <c r="AD105" s="3"/>
      <c r="AE105" s="3"/>
      <c r="AF105" s="3"/>
      <c r="AG105" s="9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</row>
    <row r="106" spans="1:103" s="20" customFormat="1" ht="84" thickBot="1" x14ac:dyDescent="1.2">
      <c r="A106" s="3"/>
      <c r="B106" s="7" t="s">
        <v>43</v>
      </c>
      <c r="C106" s="3">
        <f t="shared" ref="C106:AG106" si="13">SUM(C100:C105)</f>
        <v>33</v>
      </c>
      <c r="D106" s="3">
        <f t="shared" si="13"/>
        <v>20</v>
      </c>
      <c r="E106" s="3">
        <f t="shared" si="13"/>
        <v>0</v>
      </c>
      <c r="F106" s="3">
        <f t="shared" si="13"/>
        <v>0</v>
      </c>
      <c r="G106" s="3">
        <f t="shared" si="13"/>
        <v>0</v>
      </c>
      <c r="H106" s="3">
        <f t="shared" si="13"/>
        <v>183</v>
      </c>
      <c r="I106" s="3">
        <f t="shared" si="13"/>
        <v>117</v>
      </c>
      <c r="J106" s="3">
        <f t="shared" si="13"/>
        <v>0</v>
      </c>
      <c r="K106" s="3">
        <f t="shared" si="13"/>
        <v>20</v>
      </c>
      <c r="L106" s="3">
        <f t="shared" si="13"/>
        <v>0</v>
      </c>
      <c r="M106" s="3">
        <f t="shared" si="13"/>
        <v>129</v>
      </c>
      <c r="N106" s="3">
        <f t="shared" si="13"/>
        <v>0</v>
      </c>
      <c r="O106" s="3">
        <f t="shared" si="13"/>
        <v>45</v>
      </c>
      <c r="P106" s="3">
        <f t="shared" si="13"/>
        <v>0</v>
      </c>
      <c r="Q106" s="3">
        <f t="shared" si="13"/>
        <v>0</v>
      </c>
      <c r="R106" s="3">
        <f t="shared" si="13"/>
        <v>0</v>
      </c>
      <c r="S106" s="3">
        <f t="shared" si="13"/>
        <v>0</v>
      </c>
      <c r="T106" s="3">
        <f t="shared" si="13"/>
        <v>0</v>
      </c>
      <c r="U106" s="3">
        <f t="shared" si="13"/>
        <v>5</v>
      </c>
      <c r="V106" s="3">
        <f t="shared" si="13"/>
        <v>8.5</v>
      </c>
      <c r="W106" s="3">
        <f t="shared" si="13"/>
        <v>14</v>
      </c>
      <c r="X106" s="3">
        <f t="shared" si="13"/>
        <v>0</v>
      </c>
      <c r="Y106" s="3">
        <f t="shared" si="13"/>
        <v>17.5</v>
      </c>
      <c r="Z106" s="3">
        <f t="shared" si="13"/>
        <v>0</v>
      </c>
      <c r="AA106" s="8">
        <f t="shared" si="13"/>
        <v>0</v>
      </c>
      <c r="AB106" s="3">
        <f t="shared" si="13"/>
        <v>0</v>
      </c>
      <c r="AC106" s="3">
        <f t="shared" si="13"/>
        <v>0</v>
      </c>
      <c r="AD106" s="3">
        <f t="shared" si="13"/>
        <v>0</v>
      </c>
      <c r="AE106" s="3">
        <f t="shared" si="13"/>
        <v>0</v>
      </c>
      <c r="AF106" s="3">
        <f t="shared" si="13"/>
        <v>0</v>
      </c>
      <c r="AG106" s="3">
        <f t="shared" si="13"/>
        <v>0</v>
      </c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</row>
    <row r="107" spans="1:103" s="20" customFormat="1" ht="84" thickBot="1" x14ac:dyDescent="1.2">
      <c r="A107" s="232" t="s">
        <v>48</v>
      </c>
      <c r="B107" s="232"/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  <c r="R107" s="232"/>
      <c r="S107" s="232"/>
      <c r="T107" s="232"/>
      <c r="U107" s="232"/>
      <c r="V107" s="232"/>
      <c r="W107" s="232"/>
      <c r="X107" s="232"/>
      <c r="Y107" s="232"/>
      <c r="Z107" s="232"/>
      <c r="AA107" s="232"/>
      <c r="AB107" s="232"/>
      <c r="AC107" s="232"/>
      <c r="AD107" s="232"/>
      <c r="AE107" s="232"/>
      <c r="AF107" s="232"/>
      <c r="AG107" s="23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</row>
    <row r="108" spans="1:103" s="20" customFormat="1" ht="84" thickBot="1" x14ac:dyDescent="1.2">
      <c r="A108" s="3">
        <v>25</v>
      </c>
      <c r="B108" s="7" t="s">
        <v>60</v>
      </c>
      <c r="C108" s="3"/>
      <c r="D108" s="3"/>
      <c r="E108" s="3"/>
      <c r="F108" s="3"/>
      <c r="G108" s="3"/>
      <c r="H108" s="3"/>
      <c r="I108" s="3"/>
      <c r="J108" s="3"/>
      <c r="K108" s="3"/>
      <c r="L108" s="3">
        <v>200</v>
      </c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8"/>
      <c r="AB108" s="3"/>
      <c r="AC108" s="3"/>
      <c r="AD108" s="3"/>
      <c r="AE108" s="3"/>
      <c r="AF108" s="3"/>
      <c r="AG108" s="9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</row>
    <row r="109" spans="1:103" s="20" customFormat="1" ht="84" thickBot="1" x14ac:dyDescent="1.2">
      <c r="A109" s="3">
        <v>89</v>
      </c>
      <c r="B109" s="7" t="s">
        <v>151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>
        <v>50</v>
      </c>
      <c r="AA109" s="8"/>
      <c r="AB109" s="3"/>
      <c r="AC109" s="3"/>
      <c r="AD109" s="3"/>
      <c r="AE109" s="3"/>
      <c r="AF109" s="3"/>
      <c r="AG109" s="9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</row>
    <row r="110" spans="1:103" s="20" customFormat="1" ht="84" thickBot="1" x14ac:dyDescent="1.2">
      <c r="A110" s="3">
        <v>70</v>
      </c>
      <c r="B110" s="7" t="s">
        <v>40</v>
      </c>
      <c r="C110" s="3"/>
      <c r="D110" s="3"/>
      <c r="E110" s="3"/>
      <c r="F110" s="3"/>
      <c r="G110" s="3"/>
      <c r="H110" s="3"/>
      <c r="I110" s="3"/>
      <c r="J110" s="10">
        <v>100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8"/>
      <c r="AB110" s="3"/>
      <c r="AC110" s="3"/>
      <c r="AD110" s="3"/>
      <c r="AE110" s="3"/>
      <c r="AF110" s="3"/>
      <c r="AG110" s="9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</row>
    <row r="111" spans="1:103" s="20" customFormat="1" ht="84" thickBot="1" x14ac:dyDescent="1.2">
      <c r="A111" s="3"/>
      <c r="B111" s="7" t="s">
        <v>43</v>
      </c>
      <c r="C111" s="3">
        <f>C108+C109+C110</f>
        <v>0</v>
      </c>
      <c r="D111" s="3">
        <f t="shared" ref="D111:AG111" si="14">D108+D109+D110</f>
        <v>0</v>
      </c>
      <c r="E111" s="3">
        <f t="shared" si="14"/>
        <v>0</v>
      </c>
      <c r="F111" s="3">
        <f t="shared" si="14"/>
        <v>0</v>
      </c>
      <c r="G111" s="3">
        <f t="shared" si="14"/>
        <v>0</v>
      </c>
      <c r="H111" s="3">
        <f t="shared" si="14"/>
        <v>0</v>
      </c>
      <c r="I111" s="3">
        <f t="shared" si="14"/>
        <v>0</v>
      </c>
      <c r="J111" s="3">
        <f t="shared" si="14"/>
        <v>100</v>
      </c>
      <c r="K111" s="3">
        <f t="shared" si="14"/>
        <v>0</v>
      </c>
      <c r="L111" s="3">
        <f t="shared" si="14"/>
        <v>200</v>
      </c>
      <c r="M111" s="3">
        <f t="shared" si="14"/>
        <v>0</v>
      </c>
      <c r="N111" s="3">
        <f t="shared" si="14"/>
        <v>0</v>
      </c>
      <c r="O111" s="3">
        <f t="shared" si="14"/>
        <v>0</v>
      </c>
      <c r="P111" s="3">
        <f t="shared" si="14"/>
        <v>0</v>
      </c>
      <c r="Q111" s="3">
        <f t="shared" si="14"/>
        <v>0</v>
      </c>
      <c r="R111" s="3">
        <f t="shared" si="14"/>
        <v>0</v>
      </c>
      <c r="S111" s="3">
        <f t="shared" si="14"/>
        <v>0</v>
      </c>
      <c r="T111" s="3">
        <f t="shared" si="14"/>
        <v>0</v>
      </c>
      <c r="U111" s="3">
        <f t="shared" si="14"/>
        <v>0</v>
      </c>
      <c r="V111" s="3">
        <f t="shared" si="14"/>
        <v>0</v>
      </c>
      <c r="W111" s="3">
        <f t="shared" si="14"/>
        <v>0</v>
      </c>
      <c r="X111" s="3">
        <f t="shared" si="14"/>
        <v>0</v>
      </c>
      <c r="Y111" s="3">
        <f t="shared" si="14"/>
        <v>0</v>
      </c>
      <c r="Z111" s="3">
        <f t="shared" si="14"/>
        <v>50</v>
      </c>
      <c r="AA111" s="3">
        <f t="shared" si="14"/>
        <v>0</v>
      </c>
      <c r="AB111" s="3">
        <f t="shared" si="14"/>
        <v>0</v>
      </c>
      <c r="AC111" s="3">
        <f t="shared" si="14"/>
        <v>0</v>
      </c>
      <c r="AD111" s="3">
        <f t="shared" si="14"/>
        <v>0</v>
      </c>
      <c r="AE111" s="3">
        <f t="shared" si="14"/>
        <v>0</v>
      </c>
      <c r="AF111" s="3">
        <f t="shared" si="14"/>
        <v>0</v>
      </c>
      <c r="AG111" s="3">
        <f t="shared" si="14"/>
        <v>0</v>
      </c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</row>
    <row r="112" spans="1:103" s="20" customFormat="1" ht="167.25" thickBot="1" x14ac:dyDescent="1.2">
      <c r="A112" s="3"/>
      <c r="B112" s="7" t="s">
        <v>51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8"/>
      <c r="AB112" s="3"/>
      <c r="AC112" s="3"/>
      <c r="AD112" s="3"/>
      <c r="AE112" s="3"/>
      <c r="AF112" s="3">
        <v>1.2</v>
      </c>
      <c r="AG112" s="5">
        <v>1.8</v>
      </c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</row>
    <row r="113" spans="1:103" s="20" customFormat="1" ht="84" thickBot="1" x14ac:dyDescent="1.2">
      <c r="A113" s="3"/>
      <c r="B113" s="11" t="s">
        <v>52</v>
      </c>
      <c r="C113" s="3">
        <f t="shared" ref="C113:AE113" si="15">C98+C106+C111</f>
        <v>73</v>
      </c>
      <c r="D113" s="3">
        <f t="shared" si="15"/>
        <v>20</v>
      </c>
      <c r="E113" s="3">
        <f t="shared" si="15"/>
        <v>0</v>
      </c>
      <c r="F113" s="3">
        <f t="shared" si="15"/>
        <v>26</v>
      </c>
      <c r="G113" s="3">
        <f t="shared" si="15"/>
        <v>0</v>
      </c>
      <c r="H113" s="3">
        <f t="shared" si="15"/>
        <v>183</v>
      </c>
      <c r="I113" s="3">
        <f t="shared" si="15"/>
        <v>117</v>
      </c>
      <c r="J113" s="3">
        <f t="shared" si="15"/>
        <v>100</v>
      </c>
      <c r="K113" s="3">
        <f t="shared" si="15"/>
        <v>20</v>
      </c>
      <c r="L113" s="3">
        <f t="shared" si="15"/>
        <v>200</v>
      </c>
      <c r="M113" s="3">
        <f t="shared" si="15"/>
        <v>129</v>
      </c>
      <c r="N113" s="3">
        <f t="shared" si="15"/>
        <v>0</v>
      </c>
      <c r="O113" s="3">
        <f t="shared" si="15"/>
        <v>45</v>
      </c>
      <c r="P113" s="3">
        <f t="shared" si="15"/>
        <v>0</v>
      </c>
      <c r="Q113" s="3">
        <f t="shared" si="15"/>
        <v>105</v>
      </c>
      <c r="R113" s="3">
        <f t="shared" si="15"/>
        <v>125</v>
      </c>
      <c r="S113" s="3">
        <f t="shared" si="15"/>
        <v>0</v>
      </c>
      <c r="T113" s="3">
        <f t="shared" si="15"/>
        <v>20</v>
      </c>
      <c r="U113" s="3">
        <f t="shared" si="15"/>
        <v>5</v>
      </c>
      <c r="V113" s="3">
        <f t="shared" si="15"/>
        <v>23.5</v>
      </c>
      <c r="W113" s="3">
        <f t="shared" si="15"/>
        <v>14</v>
      </c>
      <c r="X113" s="3">
        <f t="shared" si="15"/>
        <v>0</v>
      </c>
      <c r="Y113" s="3">
        <f t="shared" si="15"/>
        <v>37.5</v>
      </c>
      <c r="Z113" s="3">
        <f t="shared" si="15"/>
        <v>50</v>
      </c>
      <c r="AA113" s="3">
        <f t="shared" si="15"/>
        <v>1</v>
      </c>
      <c r="AB113" s="3">
        <f t="shared" si="15"/>
        <v>0</v>
      </c>
      <c r="AC113" s="3">
        <f t="shared" si="15"/>
        <v>0</v>
      </c>
      <c r="AD113" s="3">
        <f t="shared" si="15"/>
        <v>0</v>
      </c>
      <c r="AE113" s="3">
        <f t="shared" si="15"/>
        <v>0</v>
      </c>
      <c r="AF113" s="3">
        <v>1.2</v>
      </c>
      <c r="AG113" s="3">
        <v>1.8</v>
      </c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</row>
    <row r="114" spans="1:103" s="17" customFormat="1" ht="134.25" customHeight="1" x14ac:dyDescent="1.1499999999999999">
      <c r="A114" s="232" t="s">
        <v>1</v>
      </c>
      <c r="B114" s="232"/>
      <c r="C114" s="232"/>
      <c r="D114" s="232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  <c r="R114" s="232"/>
      <c r="S114" s="232"/>
      <c r="T114" s="232"/>
      <c r="U114" s="232"/>
      <c r="V114" s="232"/>
      <c r="W114" s="232"/>
      <c r="X114" s="232"/>
      <c r="Y114" s="232"/>
      <c r="Z114" s="232"/>
      <c r="AA114" s="232"/>
      <c r="AB114" s="232"/>
      <c r="AC114" s="232"/>
      <c r="AD114" s="232"/>
      <c r="AE114" s="232"/>
      <c r="AF114" s="232"/>
      <c r="AG114" s="232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</row>
    <row r="115" spans="1:103" s="18" customFormat="1" ht="71.25" customHeight="1" thickBot="1" x14ac:dyDescent="1.2">
      <c r="A115" s="232" t="s">
        <v>73</v>
      </c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  <c r="R115" s="232"/>
      <c r="S115" s="232"/>
      <c r="T115" s="232"/>
      <c r="U115" s="232"/>
      <c r="V115" s="232"/>
      <c r="W115" s="232"/>
      <c r="X115" s="232"/>
      <c r="Y115" s="232"/>
      <c r="Z115" s="232"/>
      <c r="AA115" s="232"/>
      <c r="AB115" s="232"/>
      <c r="AC115" s="232"/>
      <c r="AD115" s="232"/>
      <c r="AE115" s="232"/>
      <c r="AF115" s="232"/>
      <c r="AG115" s="232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</row>
    <row r="116" spans="1:103" ht="70.5" customHeight="1" x14ac:dyDescent="1.1499999999999999">
      <c r="A116" s="244" t="s">
        <v>3</v>
      </c>
      <c r="B116" s="232" t="s">
        <v>4</v>
      </c>
      <c r="C116" s="245" t="s">
        <v>5</v>
      </c>
      <c r="D116" s="245" t="s">
        <v>6</v>
      </c>
      <c r="E116" s="245" t="s">
        <v>7</v>
      </c>
      <c r="F116" s="245" t="s">
        <v>8</v>
      </c>
      <c r="G116" s="245" t="s">
        <v>9</v>
      </c>
      <c r="H116" s="245" t="s">
        <v>10</v>
      </c>
      <c r="I116" s="245" t="s">
        <v>11</v>
      </c>
      <c r="J116" s="245" t="s">
        <v>12</v>
      </c>
      <c r="K116" s="245" t="s">
        <v>13</v>
      </c>
      <c r="L116" s="245" t="s">
        <v>14</v>
      </c>
      <c r="M116" s="245" t="s">
        <v>15</v>
      </c>
      <c r="N116" s="245" t="s">
        <v>16</v>
      </c>
      <c r="O116" s="245" t="s">
        <v>17</v>
      </c>
      <c r="P116" s="245" t="s">
        <v>18</v>
      </c>
      <c r="Q116" s="245" t="s">
        <v>19</v>
      </c>
      <c r="R116" s="245" t="s">
        <v>20</v>
      </c>
      <c r="S116" s="245" t="s">
        <v>21</v>
      </c>
      <c r="T116" s="245" t="s">
        <v>22</v>
      </c>
      <c r="U116" s="245" t="s">
        <v>23</v>
      </c>
      <c r="V116" s="245" t="s">
        <v>24</v>
      </c>
      <c r="W116" s="245" t="s">
        <v>25</v>
      </c>
      <c r="X116" s="245" t="s">
        <v>26</v>
      </c>
      <c r="Y116" s="245" t="s">
        <v>27</v>
      </c>
      <c r="Z116" s="245" t="s">
        <v>28</v>
      </c>
      <c r="AA116" s="246" t="s">
        <v>29</v>
      </c>
      <c r="AB116" s="245" t="s">
        <v>30</v>
      </c>
      <c r="AC116" s="246" t="s">
        <v>31</v>
      </c>
      <c r="AD116" s="245" t="s">
        <v>32</v>
      </c>
      <c r="AE116" s="245" t="s">
        <v>33</v>
      </c>
      <c r="AF116" s="245" t="s">
        <v>34</v>
      </c>
      <c r="AG116" s="245" t="s">
        <v>35</v>
      </c>
    </row>
    <row r="117" spans="1:103" ht="409.6" customHeight="1" x14ac:dyDescent="1.1499999999999999">
      <c r="A117" s="244"/>
      <c r="B117" s="232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  <c r="R117" s="245"/>
      <c r="S117" s="245"/>
      <c r="T117" s="245"/>
      <c r="U117" s="245"/>
      <c r="V117" s="245"/>
      <c r="W117" s="245"/>
      <c r="X117" s="245"/>
      <c r="Y117" s="245"/>
      <c r="Z117" s="245"/>
      <c r="AA117" s="246"/>
      <c r="AB117" s="245"/>
      <c r="AC117" s="246"/>
      <c r="AD117" s="245"/>
      <c r="AE117" s="245"/>
      <c r="AF117" s="245"/>
      <c r="AG117" s="245"/>
    </row>
    <row r="118" spans="1:103" x14ac:dyDescent="1.1499999999999999">
      <c r="A118" s="3">
        <v>1</v>
      </c>
      <c r="B118" s="4">
        <v>2</v>
      </c>
      <c r="C118" s="3">
        <v>3</v>
      </c>
      <c r="D118" s="3">
        <v>4</v>
      </c>
      <c r="E118" s="3">
        <v>5</v>
      </c>
      <c r="F118" s="3">
        <v>6</v>
      </c>
      <c r="G118" s="3">
        <v>7</v>
      </c>
      <c r="H118" s="3" t="s">
        <v>36</v>
      </c>
      <c r="I118" s="3">
        <v>9</v>
      </c>
      <c r="J118" s="3">
        <v>10</v>
      </c>
      <c r="K118" s="3">
        <v>11</v>
      </c>
      <c r="L118" s="3">
        <v>12</v>
      </c>
      <c r="M118" s="3">
        <v>13</v>
      </c>
      <c r="N118" s="3">
        <v>14</v>
      </c>
      <c r="O118" s="3">
        <v>15</v>
      </c>
      <c r="P118" s="3">
        <v>16</v>
      </c>
      <c r="Q118" s="3">
        <v>17</v>
      </c>
      <c r="R118" s="3">
        <v>18</v>
      </c>
      <c r="S118" s="3">
        <v>19</v>
      </c>
      <c r="T118" s="3">
        <v>20</v>
      </c>
      <c r="U118" s="3">
        <v>21</v>
      </c>
      <c r="V118" s="3">
        <v>22</v>
      </c>
      <c r="W118" s="3">
        <v>23</v>
      </c>
      <c r="X118" s="3">
        <v>24</v>
      </c>
      <c r="Y118" s="3">
        <v>25</v>
      </c>
      <c r="Z118" s="3">
        <v>26</v>
      </c>
      <c r="AA118" s="4">
        <v>27</v>
      </c>
      <c r="AB118" s="3">
        <v>28</v>
      </c>
      <c r="AC118" s="3">
        <v>29</v>
      </c>
      <c r="AD118" s="3">
        <v>30</v>
      </c>
      <c r="AE118" s="3">
        <v>31</v>
      </c>
      <c r="AF118" s="3">
        <v>32</v>
      </c>
      <c r="AG118" s="5">
        <v>33</v>
      </c>
    </row>
    <row r="119" spans="1:103" ht="71.25" customHeight="1" x14ac:dyDescent="1.1499999999999999">
      <c r="A119" s="232" t="s">
        <v>37</v>
      </c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  <c r="R119" s="232"/>
      <c r="S119" s="232"/>
      <c r="T119" s="232"/>
      <c r="U119" s="232"/>
      <c r="V119" s="232"/>
      <c r="W119" s="232"/>
      <c r="X119" s="232"/>
      <c r="Y119" s="232"/>
      <c r="Z119" s="232"/>
      <c r="AA119" s="232"/>
      <c r="AB119" s="232"/>
      <c r="AC119" s="232"/>
      <c r="AD119" s="232"/>
      <c r="AE119" s="232"/>
      <c r="AF119" s="232"/>
      <c r="AG119" s="232"/>
    </row>
    <row r="120" spans="1:103" ht="138.75" customHeight="1" x14ac:dyDescent="1.1499999999999999">
      <c r="A120" s="3">
        <v>72</v>
      </c>
      <c r="B120" s="7" t="s">
        <v>146</v>
      </c>
      <c r="C120" s="3">
        <v>25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>
        <v>59</v>
      </c>
      <c r="P120" s="3"/>
      <c r="Q120" s="3">
        <v>23</v>
      </c>
      <c r="R120" s="3"/>
      <c r="S120" s="3"/>
      <c r="T120" s="3"/>
      <c r="U120" s="3"/>
      <c r="V120" s="3"/>
      <c r="W120" s="3">
        <v>5</v>
      </c>
      <c r="X120" s="3"/>
      <c r="Y120" s="3"/>
      <c r="Z120" s="3"/>
      <c r="AA120" s="8"/>
      <c r="AB120" s="3"/>
      <c r="AC120" s="3"/>
      <c r="AD120" s="3"/>
      <c r="AE120" s="3"/>
      <c r="AF120" s="3"/>
      <c r="AG120" s="9"/>
    </row>
    <row r="121" spans="1:103" ht="99.75" customHeight="1" x14ac:dyDescent="1.1499999999999999">
      <c r="A121" s="3">
        <v>77</v>
      </c>
      <c r="B121" s="7" t="s">
        <v>179</v>
      </c>
      <c r="C121" s="3"/>
      <c r="D121" s="3"/>
      <c r="E121" s="3"/>
      <c r="F121" s="3">
        <v>54</v>
      </c>
      <c r="G121" s="3"/>
      <c r="H121" s="3"/>
      <c r="I121" s="3">
        <v>51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>
        <v>4</v>
      </c>
      <c r="W121" s="3"/>
      <c r="X121" s="3"/>
      <c r="Y121" s="3"/>
      <c r="Z121" s="3"/>
      <c r="AA121" s="8"/>
      <c r="AB121" s="3"/>
      <c r="AC121" s="3"/>
      <c r="AD121" s="3"/>
      <c r="AE121" s="3"/>
      <c r="AF121" s="3"/>
      <c r="AG121" s="9"/>
    </row>
    <row r="122" spans="1:103" ht="99.75" customHeight="1" x14ac:dyDescent="1.1499999999999999">
      <c r="A122" s="211">
        <v>4</v>
      </c>
      <c r="B122" s="7" t="s">
        <v>201</v>
      </c>
      <c r="C122" s="211"/>
      <c r="D122" s="211"/>
      <c r="E122" s="211"/>
      <c r="F122" s="211"/>
      <c r="G122" s="211"/>
      <c r="H122" s="211"/>
      <c r="I122" s="211">
        <v>60</v>
      </c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  <c r="Z122" s="211"/>
      <c r="AA122" s="210"/>
      <c r="AB122" s="211"/>
      <c r="AC122" s="211"/>
      <c r="AD122" s="211"/>
      <c r="AE122" s="211"/>
      <c r="AF122" s="211"/>
      <c r="AG122" s="9"/>
    </row>
    <row r="123" spans="1:103" ht="105.75" customHeight="1" x14ac:dyDescent="1.1499999999999999">
      <c r="A123" s="3" t="s">
        <v>41</v>
      </c>
      <c r="B123" s="7" t="s">
        <v>42</v>
      </c>
      <c r="C123" s="3">
        <v>40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8"/>
      <c r="AB123" s="3"/>
      <c r="AC123" s="3"/>
      <c r="AD123" s="3"/>
      <c r="AE123" s="3"/>
      <c r="AF123" s="3"/>
      <c r="AG123" s="9"/>
    </row>
    <row r="124" spans="1:103" ht="110.25" customHeight="1" x14ac:dyDescent="1.1499999999999999">
      <c r="A124" s="123">
        <v>86</v>
      </c>
      <c r="B124" s="7" t="s">
        <v>182</v>
      </c>
      <c r="C124" s="3"/>
      <c r="D124" s="3"/>
      <c r="E124" s="3"/>
      <c r="F124" s="3"/>
      <c r="G124" s="3"/>
      <c r="H124" s="3"/>
      <c r="I124" s="10"/>
      <c r="J124" s="10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>
        <v>10</v>
      </c>
      <c r="Z124" s="3"/>
      <c r="AA124" s="8"/>
      <c r="AB124" s="3"/>
      <c r="AC124" s="3"/>
      <c r="AD124" s="3">
        <v>24</v>
      </c>
      <c r="AE124" s="3"/>
      <c r="AF124" s="3"/>
      <c r="AG124" s="9"/>
    </row>
    <row r="125" spans="1:103" x14ac:dyDescent="1.1499999999999999">
      <c r="A125" s="3"/>
      <c r="B125" s="7" t="s">
        <v>43</v>
      </c>
      <c r="C125" s="3">
        <f>C120+C121+C122+C123+C124</f>
        <v>65</v>
      </c>
      <c r="D125" s="211">
        <f t="shared" ref="D125:AG125" si="16">D120+D121+D122+D123+D124</f>
        <v>0</v>
      </c>
      <c r="E125" s="211">
        <f t="shared" si="16"/>
        <v>0</v>
      </c>
      <c r="F125" s="211">
        <f t="shared" si="16"/>
        <v>54</v>
      </c>
      <c r="G125" s="211">
        <f t="shared" si="16"/>
        <v>0</v>
      </c>
      <c r="H125" s="211">
        <f t="shared" si="16"/>
        <v>0</v>
      </c>
      <c r="I125" s="211">
        <f t="shared" si="16"/>
        <v>111</v>
      </c>
      <c r="J125" s="211">
        <f t="shared" si="16"/>
        <v>0</v>
      </c>
      <c r="K125" s="211">
        <f t="shared" si="16"/>
        <v>0</v>
      </c>
      <c r="L125" s="211">
        <f t="shared" si="16"/>
        <v>0</v>
      </c>
      <c r="M125" s="211">
        <f t="shared" si="16"/>
        <v>0</v>
      </c>
      <c r="N125" s="211">
        <f t="shared" si="16"/>
        <v>0</v>
      </c>
      <c r="O125" s="211">
        <f t="shared" si="16"/>
        <v>59</v>
      </c>
      <c r="P125" s="211">
        <f t="shared" si="16"/>
        <v>0</v>
      </c>
      <c r="Q125" s="211">
        <f t="shared" si="16"/>
        <v>23</v>
      </c>
      <c r="R125" s="211">
        <f t="shared" si="16"/>
        <v>0</v>
      </c>
      <c r="S125" s="211">
        <f t="shared" si="16"/>
        <v>0</v>
      </c>
      <c r="T125" s="211">
        <f t="shared" si="16"/>
        <v>0</v>
      </c>
      <c r="U125" s="211">
        <f t="shared" si="16"/>
        <v>0</v>
      </c>
      <c r="V125" s="211">
        <f t="shared" si="16"/>
        <v>4</v>
      </c>
      <c r="W125" s="211">
        <f t="shared" si="16"/>
        <v>5</v>
      </c>
      <c r="X125" s="211">
        <f t="shared" si="16"/>
        <v>0</v>
      </c>
      <c r="Y125" s="211">
        <f t="shared" si="16"/>
        <v>10</v>
      </c>
      <c r="Z125" s="211">
        <f t="shared" si="16"/>
        <v>0</v>
      </c>
      <c r="AA125" s="211">
        <f t="shared" si="16"/>
        <v>0</v>
      </c>
      <c r="AB125" s="211">
        <f t="shared" si="16"/>
        <v>0</v>
      </c>
      <c r="AC125" s="211">
        <f t="shared" si="16"/>
        <v>0</v>
      </c>
      <c r="AD125" s="211">
        <f t="shared" si="16"/>
        <v>24</v>
      </c>
      <c r="AE125" s="211">
        <f t="shared" si="16"/>
        <v>0</v>
      </c>
      <c r="AF125" s="211">
        <f t="shared" si="16"/>
        <v>0</v>
      </c>
      <c r="AG125" s="211">
        <f t="shared" si="16"/>
        <v>0</v>
      </c>
    </row>
    <row r="126" spans="1:103" ht="84" thickBot="1" x14ac:dyDescent="1.2">
      <c r="A126" s="232" t="s">
        <v>44</v>
      </c>
      <c r="B126" s="232"/>
      <c r="C126" s="232"/>
      <c r="D126" s="232"/>
      <c r="E126" s="232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  <c r="R126" s="232"/>
      <c r="S126" s="232"/>
      <c r="T126" s="232"/>
      <c r="U126" s="232"/>
      <c r="V126" s="232"/>
      <c r="W126" s="232"/>
      <c r="X126" s="232"/>
      <c r="Y126" s="232"/>
      <c r="Z126" s="232"/>
      <c r="AA126" s="232"/>
      <c r="AB126" s="232"/>
      <c r="AC126" s="232"/>
      <c r="AD126" s="232"/>
      <c r="AE126" s="232"/>
      <c r="AF126" s="232"/>
      <c r="AG126" s="232"/>
    </row>
    <row r="127" spans="1:103" s="2" customFormat="1" ht="170.25" customHeight="1" thickBot="1" x14ac:dyDescent="1.2">
      <c r="A127" s="123">
        <v>93</v>
      </c>
      <c r="B127" s="7" t="s">
        <v>169</v>
      </c>
      <c r="C127" s="3"/>
      <c r="D127" s="3"/>
      <c r="E127" s="3"/>
      <c r="F127" s="3"/>
      <c r="G127" s="3"/>
      <c r="H127" s="3">
        <v>15</v>
      </c>
      <c r="I127" s="3">
        <v>42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>
        <v>4</v>
      </c>
      <c r="X127" s="3"/>
      <c r="Y127" s="3"/>
      <c r="Z127" s="3"/>
      <c r="AA127" s="8"/>
      <c r="AB127" s="3"/>
      <c r="AC127" s="3"/>
      <c r="AD127" s="3"/>
      <c r="AE127" s="3"/>
      <c r="AF127" s="3"/>
      <c r="AG127" s="9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</row>
    <row r="128" spans="1:103" ht="174.75" customHeight="1" x14ac:dyDescent="1.1499999999999999">
      <c r="A128" s="3">
        <v>55</v>
      </c>
      <c r="B128" s="7" t="s">
        <v>75</v>
      </c>
      <c r="C128" s="3"/>
      <c r="D128" s="3"/>
      <c r="E128" s="3">
        <v>20</v>
      </c>
      <c r="F128" s="3"/>
      <c r="G128" s="3"/>
      <c r="H128" s="3">
        <v>50</v>
      </c>
      <c r="I128" s="3">
        <v>29.01</v>
      </c>
      <c r="J128" s="3"/>
      <c r="K128" s="3"/>
      <c r="L128" s="3"/>
      <c r="M128" s="3"/>
      <c r="N128" s="3">
        <v>23</v>
      </c>
      <c r="O128" s="3"/>
      <c r="P128" s="3"/>
      <c r="Q128" s="3">
        <v>31</v>
      </c>
      <c r="R128" s="3"/>
      <c r="S128" s="3"/>
      <c r="T128" s="3"/>
      <c r="U128" s="3"/>
      <c r="V128" s="3">
        <v>2</v>
      </c>
      <c r="W128" s="3">
        <v>2.5</v>
      </c>
      <c r="X128" s="3">
        <v>6</v>
      </c>
      <c r="Y128" s="3"/>
      <c r="Z128" s="3"/>
      <c r="AA128" s="8"/>
      <c r="AB128" s="3"/>
      <c r="AC128" s="3"/>
      <c r="AD128" s="3"/>
      <c r="AE128" s="3"/>
      <c r="AF128" s="3"/>
      <c r="AG128" s="9"/>
    </row>
    <row r="129" spans="1:103" ht="108" customHeight="1" x14ac:dyDescent="1.1499999999999999">
      <c r="A129" s="123">
        <v>12</v>
      </c>
      <c r="B129" s="7" t="s">
        <v>83</v>
      </c>
      <c r="C129" s="123"/>
      <c r="D129" s="123"/>
      <c r="E129" s="123">
        <v>6</v>
      </c>
      <c r="F129" s="123">
        <v>8</v>
      </c>
      <c r="G129" s="123"/>
      <c r="H129" s="123"/>
      <c r="I129" s="123">
        <v>30</v>
      </c>
      <c r="J129" s="123"/>
      <c r="K129" s="123"/>
      <c r="L129" s="123"/>
      <c r="M129" s="123">
        <v>64</v>
      </c>
      <c r="N129" s="123"/>
      <c r="O129" s="123"/>
      <c r="P129" s="123"/>
      <c r="Q129" s="123"/>
      <c r="R129" s="123"/>
      <c r="S129" s="123"/>
      <c r="T129" s="123"/>
      <c r="U129" s="123"/>
      <c r="V129" s="123"/>
      <c r="W129" s="123">
        <v>10</v>
      </c>
      <c r="X129" s="123"/>
      <c r="Y129" s="123"/>
      <c r="Z129" s="123"/>
      <c r="AA129" s="122"/>
      <c r="AB129" s="123"/>
      <c r="AC129" s="123"/>
      <c r="AD129" s="123"/>
      <c r="AE129" s="123"/>
      <c r="AF129" s="123"/>
      <c r="AG129" s="9"/>
    </row>
    <row r="130" spans="1:103" ht="99.75" customHeight="1" x14ac:dyDescent="1.1499999999999999">
      <c r="A130" s="3">
        <v>103</v>
      </c>
      <c r="B130" s="7" t="s">
        <v>77</v>
      </c>
      <c r="C130" s="3"/>
      <c r="D130" s="3"/>
      <c r="E130" s="3">
        <v>2</v>
      </c>
      <c r="F130" s="3"/>
      <c r="G130" s="3"/>
      <c r="H130" s="3"/>
      <c r="I130" s="3">
        <v>182.8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>
        <v>7</v>
      </c>
      <c r="W130" s="3"/>
      <c r="X130" s="3"/>
      <c r="Y130" s="3">
        <v>4</v>
      </c>
      <c r="Z130" s="3"/>
      <c r="AA130" s="8"/>
      <c r="AB130" s="3"/>
      <c r="AC130" s="3"/>
      <c r="AD130" s="3"/>
      <c r="AE130" s="3"/>
      <c r="AF130" s="3"/>
      <c r="AG130" s="9"/>
    </row>
    <row r="131" spans="1:103" ht="92.25" customHeight="1" x14ac:dyDescent="1.1499999999999999">
      <c r="A131" s="123">
        <v>36</v>
      </c>
      <c r="B131" s="7" t="s">
        <v>39</v>
      </c>
      <c r="C131" s="123"/>
      <c r="D131" s="123"/>
      <c r="E131" s="123"/>
      <c r="F131" s="123"/>
      <c r="G131" s="123"/>
      <c r="H131" s="123"/>
      <c r="I131" s="10"/>
      <c r="J131" s="10"/>
      <c r="K131" s="123"/>
      <c r="L131" s="123"/>
      <c r="M131" s="123"/>
      <c r="N131" s="123"/>
      <c r="O131" s="123"/>
      <c r="P131" s="123"/>
      <c r="Q131" s="123">
        <v>100</v>
      </c>
      <c r="R131" s="123"/>
      <c r="S131" s="123"/>
      <c r="T131" s="123"/>
      <c r="U131" s="123"/>
      <c r="V131" s="123"/>
      <c r="W131" s="123"/>
      <c r="X131" s="123"/>
      <c r="Y131" s="123">
        <v>20</v>
      </c>
      <c r="Z131" s="123"/>
      <c r="AA131" s="122"/>
      <c r="AB131" s="123">
        <v>4</v>
      </c>
      <c r="AC131" s="123"/>
      <c r="AD131" s="123"/>
      <c r="AE131" s="123"/>
      <c r="AF131" s="123"/>
      <c r="AG131" s="9"/>
    </row>
    <row r="132" spans="1:103" x14ac:dyDescent="1.1499999999999999">
      <c r="A132" s="3" t="s">
        <v>41</v>
      </c>
      <c r="B132" s="7" t="s">
        <v>5</v>
      </c>
      <c r="C132" s="3">
        <v>30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8"/>
      <c r="AB132" s="3"/>
      <c r="AC132" s="3"/>
      <c r="AD132" s="3"/>
      <c r="AE132" s="3"/>
      <c r="AF132" s="3"/>
      <c r="AG132" s="9"/>
    </row>
    <row r="133" spans="1:103" x14ac:dyDescent="1.1499999999999999">
      <c r="A133" s="3" t="s">
        <v>41</v>
      </c>
      <c r="B133" s="7" t="s">
        <v>6</v>
      </c>
      <c r="C133" s="3"/>
      <c r="D133" s="3">
        <v>20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8"/>
      <c r="AB133" s="3"/>
      <c r="AC133" s="3"/>
      <c r="AD133" s="3"/>
      <c r="AE133" s="3"/>
      <c r="AF133" s="3"/>
      <c r="AG133" s="9"/>
    </row>
    <row r="134" spans="1:103" x14ac:dyDescent="1.1499999999999999">
      <c r="A134" s="3"/>
      <c r="B134" s="7" t="s">
        <v>43</v>
      </c>
      <c r="C134" s="3">
        <f t="shared" ref="C134:AG134" si="17">SUM(C127:C133)</f>
        <v>30</v>
      </c>
      <c r="D134" s="3">
        <f t="shared" si="17"/>
        <v>20</v>
      </c>
      <c r="E134" s="3">
        <f t="shared" si="17"/>
        <v>28</v>
      </c>
      <c r="F134" s="3">
        <f t="shared" si="17"/>
        <v>8</v>
      </c>
      <c r="G134" s="3">
        <f t="shared" si="17"/>
        <v>0</v>
      </c>
      <c r="H134" s="3">
        <f t="shared" si="17"/>
        <v>65</v>
      </c>
      <c r="I134" s="3">
        <f t="shared" si="17"/>
        <v>283.81</v>
      </c>
      <c r="J134" s="3">
        <f t="shared" si="17"/>
        <v>0</v>
      </c>
      <c r="K134" s="3">
        <f t="shared" si="17"/>
        <v>0</v>
      </c>
      <c r="L134" s="3">
        <f t="shared" si="17"/>
        <v>0</v>
      </c>
      <c r="M134" s="3">
        <f t="shared" si="17"/>
        <v>64</v>
      </c>
      <c r="N134" s="3">
        <f t="shared" si="17"/>
        <v>23</v>
      </c>
      <c r="O134" s="3">
        <f t="shared" si="17"/>
        <v>0</v>
      </c>
      <c r="P134" s="3">
        <f t="shared" si="17"/>
        <v>0</v>
      </c>
      <c r="Q134" s="3">
        <f t="shared" si="17"/>
        <v>131</v>
      </c>
      <c r="R134" s="3">
        <f t="shared" si="17"/>
        <v>0</v>
      </c>
      <c r="S134" s="3">
        <f t="shared" si="17"/>
        <v>0</v>
      </c>
      <c r="T134" s="3">
        <f t="shared" si="17"/>
        <v>0</v>
      </c>
      <c r="U134" s="3">
        <f t="shared" si="17"/>
        <v>0</v>
      </c>
      <c r="V134" s="3">
        <f t="shared" si="17"/>
        <v>9</v>
      </c>
      <c r="W134" s="3">
        <f t="shared" si="17"/>
        <v>16.5</v>
      </c>
      <c r="X134" s="3">
        <f t="shared" si="17"/>
        <v>6</v>
      </c>
      <c r="Y134" s="3">
        <f t="shared" si="17"/>
        <v>24</v>
      </c>
      <c r="Z134" s="3">
        <f t="shared" si="17"/>
        <v>0</v>
      </c>
      <c r="AA134" s="8">
        <f t="shared" si="17"/>
        <v>0</v>
      </c>
      <c r="AB134" s="3">
        <f t="shared" si="17"/>
        <v>4</v>
      </c>
      <c r="AC134" s="3">
        <f t="shared" si="17"/>
        <v>0</v>
      </c>
      <c r="AD134" s="3">
        <f t="shared" si="17"/>
        <v>0</v>
      </c>
      <c r="AE134" s="3">
        <f t="shared" si="17"/>
        <v>0</v>
      </c>
      <c r="AF134" s="3">
        <f t="shared" si="17"/>
        <v>0</v>
      </c>
      <c r="AG134" s="3">
        <f t="shared" si="17"/>
        <v>0</v>
      </c>
    </row>
    <row r="135" spans="1:103" x14ac:dyDescent="1.1499999999999999">
      <c r="A135" s="232" t="s">
        <v>48</v>
      </c>
      <c r="B135" s="232"/>
      <c r="C135" s="232"/>
      <c r="D135" s="232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  <c r="R135" s="232"/>
      <c r="S135" s="232"/>
      <c r="T135" s="232"/>
      <c r="U135" s="232"/>
      <c r="V135" s="232"/>
      <c r="W135" s="232"/>
      <c r="X135" s="232"/>
      <c r="Y135" s="232"/>
      <c r="Z135" s="232"/>
      <c r="AA135" s="232"/>
      <c r="AB135" s="232"/>
      <c r="AC135" s="232"/>
      <c r="AD135" s="232"/>
      <c r="AE135" s="232"/>
      <c r="AF135" s="232"/>
      <c r="AG135" s="232"/>
    </row>
    <row r="136" spans="1:103" x14ac:dyDescent="1.1499999999999999">
      <c r="A136" s="189">
        <v>20</v>
      </c>
      <c r="B136" s="7" t="s">
        <v>87</v>
      </c>
      <c r="C136" s="189"/>
      <c r="D136" s="189"/>
      <c r="E136" s="189"/>
      <c r="F136" s="189"/>
      <c r="G136" s="189"/>
      <c r="H136" s="189"/>
      <c r="I136" s="189"/>
      <c r="J136" s="189"/>
      <c r="K136" s="189"/>
      <c r="L136" s="189"/>
      <c r="M136" s="189"/>
      <c r="N136" s="189"/>
      <c r="O136" s="189"/>
      <c r="P136" s="189"/>
      <c r="Q136" s="189">
        <v>50</v>
      </c>
      <c r="R136" s="189"/>
      <c r="S136" s="189"/>
      <c r="T136" s="189"/>
      <c r="U136" s="189"/>
      <c r="V136" s="189"/>
      <c r="W136" s="189"/>
      <c r="X136" s="189"/>
      <c r="Y136" s="189">
        <v>15</v>
      </c>
      <c r="Z136" s="189"/>
      <c r="AA136" s="4">
        <v>1</v>
      </c>
      <c r="AB136" s="189"/>
      <c r="AC136" s="189"/>
      <c r="AD136" s="189"/>
      <c r="AE136" s="189"/>
      <c r="AF136" s="189"/>
      <c r="AG136" s="9"/>
    </row>
    <row r="137" spans="1:103" ht="166.5" x14ac:dyDescent="1.1499999999999999">
      <c r="A137" s="3">
        <v>108</v>
      </c>
      <c r="B137" s="7" t="s">
        <v>198</v>
      </c>
      <c r="C137" s="3">
        <v>30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>
        <v>5</v>
      </c>
      <c r="W137" s="3"/>
      <c r="X137" s="3"/>
      <c r="Y137" s="3"/>
      <c r="Z137" s="3">
        <v>20</v>
      </c>
      <c r="AA137" s="8"/>
      <c r="AB137" s="3"/>
      <c r="AC137" s="3"/>
      <c r="AD137" s="3"/>
      <c r="AE137" s="3"/>
      <c r="AF137" s="3"/>
      <c r="AG137" s="9"/>
    </row>
    <row r="138" spans="1:103" x14ac:dyDescent="1.1499999999999999">
      <c r="A138" s="3">
        <v>70</v>
      </c>
      <c r="B138" s="7" t="s">
        <v>40</v>
      </c>
      <c r="C138" s="3"/>
      <c r="D138" s="3"/>
      <c r="E138" s="3"/>
      <c r="F138" s="3"/>
      <c r="G138" s="3"/>
      <c r="H138" s="3"/>
      <c r="I138" s="3"/>
      <c r="J138" s="10">
        <v>100</v>
      </c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8"/>
      <c r="AB138" s="3"/>
      <c r="AC138" s="3"/>
      <c r="AD138" s="3"/>
      <c r="AE138" s="3"/>
      <c r="AF138" s="3"/>
      <c r="AG138" s="9"/>
    </row>
    <row r="139" spans="1:103" x14ac:dyDescent="1.1499999999999999">
      <c r="A139" s="3"/>
      <c r="B139" s="7" t="s">
        <v>43</v>
      </c>
      <c r="C139" s="3">
        <f t="shared" ref="C139:AG139" si="18">C136+C137+C138</f>
        <v>30</v>
      </c>
      <c r="D139" s="3">
        <f t="shared" si="18"/>
        <v>0</v>
      </c>
      <c r="E139" s="3">
        <f t="shared" si="18"/>
        <v>0</v>
      </c>
      <c r="F139" s="3">
        <f t="shared" si="18"/>
        <v>0</v>
      </c>
      <c r="G139" s="3">
        <f t="shared" si="18"/>
        <v>0</v>
      </c>
      <c r="H139" s="3">
        <f t="shared" si="18"/>
        <v>0</v>
      </c>
      <c r="I139" s="3">
        <f t="shared" si="18"/>
        <v>0</v>
      </c>
      <c r="J139" s="3">
        <f t="shared" si="18"/>
        <v>100</v>
      </c>
      <c r="K139" s="3">
        <f t="shared" si="18"/>
        <v>0</v>
      </c>
      <c r="L139" s="3">
        <f t="shared" si="18"/>
        <v>0</v>
      </c>
      <c r="M139" s="3">
        <f t="shared" si="18"/>
        <v>0</v>
      </c>
      <c r="N139" s="3">
        <f t="shared" si="18"/>
        <v>0</v>
      </c>
      <c r="O139" s="3">
        <f t="shared" si="18"/>
        <v>0</v>
      </c>
      <c r="P139" s="3">
        <f t="shared" si="18"/>
        <v>0</v>
      </c>
      <c r="Q139" s="3">
        <f t="shared" si="18"/>
        <v>50</v>
      </c>
      <c r="R139" s="3">
        <f t="shared" si="18"/>
        <v>0</v>
      </c>
      <c r="S139" s="3">
        <f t="shared" si="18"/>
        <v>0</v>
      </c>
      <c r="T139" s="3">
        <f t="shared" si="18"/>
        <v>0</v>
      </c>
      <c r="U139" s="3">
        <f t="shared" si="18"/>
        <v>0</v>
      </c>
      <c r="V139" s="3">
        <f t="shared" si="18"/>
        <v>5</v>
      </c>
      <c r="W139" s="3">
        <f t="shared" si="18"/>
        <v>0</v>
      </c>
      <c r="X139" s="3">
        <f t="shared" si="18"/>
        <v>0</v>
      </c>
      <c r="Y139" s="3">
        <f t="shared" si="18"/>
        <v>15</v>
      </c>
      <c r="Z139" s="3">
        <f t="shared" si="18"/>
        <v>20</v>
      </c>
      <c r="AA139" s="3">
        <f t="shared" si="18"/>
        <v>1</v>
      </c>
      <c r="AB139" s="3">
        <f t="shared" si="18"/>
        <v>0</v>
      </c>
      <c r="AC139" s="3">
        <f t="shared" si="18"/>
        <v>0</v>
      </c>
      <c r="AD139" s="3">
        <f t="shared" si="18"/>
        <v>0</v>
      </c>
      <c r="AE139" s="3">
        <f t="shared" si="18"/>
        <v>0</v>
      </c>
      <c r="AF139" s="3">
        <f t="shared" si="18"/>
        <v>0</v>
      </c>
      <c r="AG139" s="3">
        <f t="shared" si="18"/>
        <v>0</v>
      </c>
    </row>
    <row r="140" spans="1:103" ht="167.25" thickBot="1" x14ac:dyDescent="1.2">
      <c r="A140" s="3"/>
      <c r="B140" s="7" t="s">
        <v>51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8"/>
      <c r="AB140" s="3"/>
      <c r="AC140" s="3"/>
      <c r="AD140" s="3"/>
      <c r="AE140" s="3"/>
      <c r="AF140" s="3">
        <v>1.2</v>
      </c>
      <c r="AG140" s="5">
        <v>1.8</v>
      </c>
    </row>
    <row r="141" spans="1:103" s="16" customFormat="1" ht="84" thickBot="1" x14ac:dyDescent="1.2">
      <c r="A141" s="3"/>
      <c r="B141" s="11" t="s">
        <v>52</v>
      </c>
      <c r="C141" s="3">
        <f t="shared" ref="C141:AE141" si="19">C125+C134+C139</f>
        <v>125</v>
      </c>
      <c r="D141" s="3">
        <f t="shared" si="19"/>
        <v>20</v>
      </c>
      <c r="E141" s="3">
        <f t="shared" si="19"/>
        <v>28</v>
      </c>
      <c r="F141" s="3">
        <f t="shared" si="19"/>
        <v>62</v>
      </c>
      <c r="G141" s="3">
        <f t="shared" si="19"/>
        <v>0</v>
      </c>
      <c r="H141" s="3">
        <f t="shared" si="19"/>
        <v>65</v>
      </c>
      <c r="I141" s="3">
        <f t="shared" si="19"/>
        <v>394.81</v>
      </c>
      <c r="J141" s="3">
        <f t="shared" si="19"/>
        <v>100</v>
      </c>
      <c r="K141" s="3">
        <f t="shared" si="19"/>
        <v>0</v>
      </c>
      <c r="L141" s="3">
        <f t="shared" si="19"/>
        <v>0</v>
      </c>
      <c r="M141" s="3">
        <f t="shared" si="19"/>
        <v>64</v>
      </c>
      <c r="N141" s="3">
        <f t="shared" si="19"/>
        <v>23</v>
      </c>
      <c r="O141" s="3">
        <f t="shared" si="19"/>
        <v>59</v>
      </c>
      <c r="P141" s="3">
        <f t="shared" si="19"/>
        <v>0</v>
      </c>
      <c r="Q141" s="3">
        <f t="shared" si="19"/>
        <v>204</v>
      </c>
      <c r="R141" s="3">
        <f t="shared" si="19"/>
        <v>0</v>
      </c>
      <c r="S141" s="3">
        <f t="shared" si="19"/>
        <v>0</v>
      </c>
      <c r="T141" s="3">
        <f t="shared" si="19"/>
        <v>0</v>
      </c>
      <c r="U141" s="3">
        <f t="shared" si="19"/>
        <v>0</v>
      </c>
      <c r="V141" s="3">
        <f t="shared" si="19"/>
        <v>18</v>
      </c>
      <c r="W141" s="3">
        <f t="shared" si="19"/>
        <v>21.5</v>
      </c>
      <c r="X141" s="3">
        <f t="shared" si="19"/>
        <v>6</v>
      </c>
      <c r="Y141" s="3">
        <f t="shared" si="19"/>
        <v>49</v>
      </c>
      <c r="Z141" s="3">
        <f t="shared" si="19"/>
        <v>20</v>
      </c>
      <c r="AA141" s="3">
        <f t="shared" si="19"/>
        <v>1</v>
      </c>
      <c r="AB141" s="3">
        <f t="shared" si="19"/>
        <v>4</v>
      </c>
      <c r="AC141" s="3">
        <f t="shared" si="19"/>
        <v>0</v>
      </c>
      <c r="AD141" s="3">
        <f t="shared" si="19"/>
        <v>24</v>
      </c>
      <c r="AE141" s="3">
        <f t="shared" si="19"/>
        <v>0</v>
      </c>
      <c r="AF141" s="3">
        <v>1.2</v>
      </c>
      <c r="AG141" s="3">
        <v>1.8</v>
      </c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</row>
    <row r="142" spans="1:103" s="20" customFormat="1" ht="84" thickBot="1" x14ac:dyDescent="1.2">
      <c r="A142" s="232" t="s">
        <v>1</v>
      </c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  <c r="R142" s="232"/>
      <c r="S142" s="232"/>
      <c r="T142" s="232"/>
      <c r="U142" s="232"/>
      <c r="V142" s="232"/>
      <c r="W142" s="232"/>
      <c r="X142" s="232"/>
      <c r="Y142" s="232"/>
      <c r="Z142" s="232"/>
      <c r="AA142" s="232"/>
      <c r="AB142" s="232"/>
      <c r="AC142" s="232"/>
      <c r="AD142" s="232"/>
      <c r="AE142" s="232"/>
      <c r="AF142" s="232"/>
      <c r="AG142" s="23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</row>
    <row r="143" spans="1:103" s="20" customFormat="1" ht="84" thickBot="1" x14ac:dyDescent="1.2">
      <c r="A143" s="232" t="s">
        <v>78</v>
      </c>
      <c r="B143" s="232"/>
      <c r="C143" s="232"/>
      <c r="D143" s="232"/>
      <c r="E143" s="232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  <c r="R143" s="232"/>
      <c r="S143" s="232"/>
      <c r="T143" s="232"/>
      <c r="U143" s="232"/>
      <c r="V143" s="232"/>
      <c r="W143" s="232"/>
      <c r="X143" s="232"/>
      <c r="Y143" s="232"/>
      <c r="Z143" s="232"/>
      <c r="AA143" s="232"/>
      <c r="AB143" s="232"/>
      <c r="AC143" s="232"/>
      <c r="AD143" s="232"/>
      <c r="AE143" s="232"/>
      <c r="AF143" s="232"/>
      <c r="AG143" s="23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</row>
    <row r="144" spans="1:103" s="20" customFormat="1" ht="84" customHeight="1" thickBot="1" x14ac:dyDescent="1.2">
      <c r="A144" s="244" t="s">
        <v>3</v>
      </c>
      <c r="B144" s="232" t="s">
        <v>4</v>
      </c>
      <c r="C144" s="245" t="s">
        <v>5</v>
      </c>
      <c r="D144" s="245" t="s">
        <v>6</v>
      </c>
      <c r="E144" s="245" t="s">
        <v>7</v>
      </c>
      <c r="F144" s="245" t="s">
        <v>8</v>
      </c>
      <c r="G144" s="245" t="s">
        <v>9</v>
      </c>
      <c r="H144" s="245" t="s">
        <v>10</v>
      </c>
      <c r="I144" s="245" t="s">
        <v>11</v>
      </c>
      <c r="J144" s="245" t="s">
        <v>12</v>
      </c>
      <c r="K144" s="245" t="s">
        <v>13</v>
      </c>
      <c r="L144" s="245" t="s">
        <v>14</v>
      </c>
      <c r="M144" s="245" t="s">
        <v>15</v>
      </c>
      <c r="N144" s="245" t="s">
        <v>16</v>
      </c>
      <c r="O144" s="245" t="s">
        <v>17</v>
      </c>
      <c r="P144" s="245" t="s">
        <v>18</v>
      </c>
      <c r="Q144" s="245" t="s">
        <v>19</v>
      </c>
      <c r="R144" s="245" t="s">
        <v>20</v>
      </c>
      <c r="S144" s="245" t="s">
        <v>21</v>
      </c>
      <c r="T144" s="245" t="s">
        <v>22</v>
      </c>
      <c r="U144" s="245" t="s">
        <v>23</v>
      </c>
      <c r="V144" s="245" t="s">
        <v>24</v>
      </c>
      <c r="W144" s="245" t="s">
        <v>25</v>
      </c>
      <c r="X144" s="245" t="s">
        <v>26</v>
      </c>
      <c r="Y144" s="245" t="s">
        <v>27</v>
      </c>
      <c r="Z144" s="245" t="s">
        <v>28</v>
      </c>
      <c r="AA144" s="246" t="s">
        <v>29</v>
      </c>
      <c r="AB144" s="245" t="s">
        <v>30</v>
      </c>
      <c r="AC144" s="246" t="s">
        <v>31</v>
      </c>
      <c r="AD144" s="245" t="s">
        <v>32</v>
      </c>
      <c r="AE144" s="245" t="s">
        <v>33</v>
      </c>
      <c r="AF144" s="245" t="s">
        <v>34</v>
      </c>
      <c r="AG144" s="245" t="s">
        <v>35</v>
      </c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</row>
    <row r="145" spans="1:103" s="20" customFormat="1" ht="366" customHeight="1" thickBot="1" x14ac:dyDescent="1.2">
      <c r="A145" s="244"/>
      <c r="B145" s="232"/>
      <c r="C145" s="245"/>
      <c r="D145" s="245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245"/>
      <c r="AA145" s="246"/>
      <c r="AB145" s="245"/>
      <c r="AC145" s="246"/>
      <c r="AD145" s="245"/>
      <c r="AE145" s="245"/>
      <c r="AF145" s="245"/>
      <c r="AG145" s="245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</row>
    <row r="146" spans="1:103" s="20" customFormat="1" ht="84" thickBot="1" x14ac:dyDescent="1.2">
      <c r="A146" s="3">
        <v>1</v>
      </c>
      <c r="B146" s="4">
        <v>2</v>
      </c>
      <c r="C146" s="3">
        <v>3</v>
      </c>
      <c r="D146" s="3">
        <v>4</v>
      </c>
      <c r="E146" s="3">
        <v>5</v>
      </c>
      <c r="F146" s="3">
        <v>6</v>
      </c>
      <c r="G146" s="3">
        <v>7</v>
      </c>
      <c r="H146" s="3" t="s">
        <v>36</v>
      </c>
      <c r="I146" s="3">
        <v>9</v>
      </c>
      <c r="J146" s="3">
        <v>10</v>
      </c>
      <c r="K146" s="3">
        <v>11</v>
      </c>
      <c r="L146" s="3">
        <v>12</v>
      </c>
      <c r="M146" s="3">
        <v>13</v>
      </c>
      <c r="N146" s="3">
        <v>14</v>
      </c>
      <c r="O146" s="3">
        <v>15</v>
      </c>
      <c r="P146" s="3">
        <v>16</v>
      </c>
      <c r="Q146" s="3">
        <v>17</v>
      </c>
      <c r="R146" s="3">
        <v>18</v>
      </c>
      <c r="S146" s="3">
        <v>19</v>
      </c>
      <c r="T146" s="3">
        <v>20</v>
      </c>
      <c r="U146" s="3">
        <v>21</v>
      </c>
      <c r="V146" s="3">
        <v>22</v>
      </c>
      <c r="W146" s="3">
        <v>23</v>
      </c>
      <c r="X146" s="3">
        <v>24</v>
      </c>
      <c r="Y146" s="3">
        <v>25</v>
      </c>
      <c r="Z146" s="3">
        <v>26</v>
      </c>
      <c r="AA146" s="4">
        <v>27</v>
      </c>
      <c r="AB146" s="3">
        <v>28</v>
      </c>
      <c r="AC146" s="3">
        <v>29</v>
      </c>
      <c r="AD146" s="3">
        <v>30</v>
      </c>
      <c r="AE146" s="3">
        <v>31</v>
      </c>
      <c r="AF146" s="3">
        <v>32</v>
      </c>
      <c r="AG146" s="5">
        <v>33</v>
      </c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</row>
    <row r="147" spans="1:103" s="20" customFormat="1" ht="84" thickBot="1" x14ac:dyDescent="1.2">
      <c r="A147" s="232" t="s">
        <v>37</v>
      </c>
      <c r="B147" s="232"/>
      <c r="C147" s="232"/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  <c r="R147" s="232"/>
      <c r="S147" s="232"/>
      <c r="T147" s="232"/>
      <c r="U147" s="232"/>
      <c r="V147" s="232"/>
      <c r="W147" s="232"/>
      <c r="X147" s="232"/>
      <c r="Y147" s="232"/>
      <c r="Z147" s="232"/>
      <c r="AA147" s="232"/>
      <c r="AB147" s="232"/>
      <c r="AC147" s="232"/>
      <c r="AD147" s="232"/>
      <c r="AE147" s="232"/>
      <c r="AF147" s="232"/>
      <c r="AG147" s="23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</row>
    <row r="148" spans="1:103" s="20" customFormat="1" ht="84" thickBot="1" x14ac:dyDescent="1.2">
      <c r="A148" s="3">
        <v>87</v>
      </c>
      <c r="B148" s="7" t="s">
        <v>79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>
        <v>75</v>
      </c>
      <c r="R148" s="3"/>
      <c r="S148" s="3"/>
      <c r="T148" s="3"/>
      <c r="U148" s="3"/>
      <c r="V148" s="3">
        <v>15</v>
      </c>
      <c r="W148" s="3"/>
      <c r="X148" s="3">
        <v>120</v>
      </c>
      <c r="Y148" s="3"/>
      <c r="Z148" s="3"/>
      <c r="AA148" s="8"/>
      <c r="AB148" s="3"/>
      <c r="AC148" s="3"/>
      <c r="AD148" s="3"/>
      <c r="AE148" s="3"/>
      <c r="AF148" s="3"/>
      <c r="AG148" s="9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</row>
    <row r="149" spans="1:103" s="20" customFormat="1" ht="84" thickBot="1" x14ac:dyDescent="1.2">
      <c r="A149" s="3">
        <v>13</v>
      </c>
      <c r="B149" s="7" t="s">
        <v>80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>
        <v>20</v>
      </c>
      <c r="U149" s="3"/>
      <c r="V149" s="3"/>
      <c r="W149" s="3"/>
      <c r="X149" s="3"/>
      <c r="Y149" s="3"/>
      <c r="Z149" s="3"/>
      <c r="AA149" s="8"/>
      <c r="AB149" s="3"/>
      <c r="AC149" s="3"/>
      <c r="AD149" s="3"/>
      <c r="AE149" s="3"/>
      <c r="AF149" s="3"/>
      <c r="AG149" s="9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</row>
    <row r="150" spans="1:103" s="20" customFormat="1" ht="84" thickBot="1" x14ac:dyDescent="1.2">
      <c r="A150" s="211">
        <v>57</v>
      </c>
      <c r="B150" s="7" t="s">
        <v>56</v>
      </c>
      <c r="C150" s="211"/>
      <c r="D150" s="211"/>
      <c r="E150" s="211"/>
      <c r="F150" s="211"/>
      <c r="G150" s="211"/>
      <c r="H150" s="211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1"/>
      <c r="U150" s="211"/>
      <c r="V150" s="211"/>
      <c r="W150" s="211"/>
      <c r="X150" s="211"/>
      <c r="Y150" s="211">
        <v>15</v>
      </c>
      <c r="Z150" s="211"/>
      <c r="AA150" s="4">
        <v>1</v>
      </c>
      <c r="AB150" s="211"/>
      <c r="AC150" s="211"/>
      <c r="AD150" s="211"/>
      <c r="AE150" s="211"/>
      <c r="AF150" s="211"/>
      <c r="AG150" s="9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</row>
    <row r="151" spans="1:103" s="20" customFormat="1" ht="84" thickBot="1" x14ac:dyDescent="1.2">
      <c r="A151" s="3">
        <v>89</v>
      </c>
      <c r="B151" s="7" t="s">
        <v>151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>
        <v>50</v>
      </c>
      <c r="AA151" s="8"/>
      <c r="AB151" s="3"/>
      <c r="AC151" s="3"/>
      <c r="AD151" s="3"/>
      <c r="AE151" s="3"/>
      <c r="AF151" s="3"/>
      <c r="AG151" s="9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</row>
    <row r="152" spans="1:103" s="20" customFormat="1" ht="167.25" thickBot="1" x14ac:dyDescent="1.2">
      <c r="A152" s="3" t="s">
        <v>41</v>
      </c>
      <c r="B152" s="7" t="s">
        <v>42</v>
      </c>
      <c r="C152" s="3">
        <v>40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8"/>
      <c r="AB152" s="3"/>
      <c r="AC152" s="3"/>
      <c r="AD152" s="3"/>
      <c r="AE152" s="3"/>
      <c r="AF152" s="3"/>
      <c r="AG152" s="9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</row>
    <row r="153" spans="1:103" s="20" customFormat="1" ht="84" thickBot="1" x14ac:dyDescent="1.2">
      <c r="A153" s="3"/>
      <c r="B153" s="7" t="s">
        <v>43</v>
      </c>
      <c r="C153" s="3">
        <f>C148+C149+C150+C151+C152</f>
        <v>40</v>
      </c>
      <c r="D153" s="123">
        <f t="shared" ref="D153:AG153" si="20">D148+D149+D150+D151+D152</f>
        <v>0</v>
      </c>
      <c r="E153" s="123">
        <f t="shared" si="20"/>
        <v>0</v>
      </c>
      <c r="F153" s="123">
        <f t="shared" si="20"/>
        <v>0</v>
      </c>
      <c r="G153" s="123">
        <f t="shared" si="20"/>
        <v>0</v>
      </c>
      <c r="H153" s="123">
        <f t="shared" si="20"/>
        <v>0</v>
      </c>
      <c r="I153" s="123">
        <f t="shared" si="20"/>
        <v>0</v>
      </c>
      <c r="J153" s="123">
        <f t="shared" si="20"/>
        <v>0</v>
      </c>
      <c r="K153" s="123">
        <f t="shared" si="20"/>
        <v>0</v>
      </c>
      <c r="L153" s="123">
        <f t="shared" si="20"/>
        <v>0</v>
      </c>
      <c r="M153" s="123">
        <f t="shared" si="20"/>
        <v>0</v>
      </c>
      <c r="N153" s="123">
        <f t="shared" si="20"/>
        <v>0</v>
      </c>
      <c r="O153" s="123">
        <f t="shared" si="20"/>
        <v>0</v>
      </c>
      <c r="P153" s="123">
        <f t="shared" si="20"/>
        <v>0</v>
      </c>
      <c r="Q153" s="123">
        <f t="shared" si="20"/>
        <v>75</v>
      </c>
      <c r="R153" s="123">
        <f t="shared" si="20"/>
        <v>0</v>
      </c>
      <c r="S153" s="123">
        <f t="shared" si="20"/>
        <v>0</v>
      </c>
      <c r="T153" s="123">
        <f t="shared" si="20"/>
        <v>20</v>
      </c>
      <c r="U153" s="123">
        <f t="shared" si="20"/>
        <v>0</v>
      </c>
      <c r="V153" s="123">
        <f t="shared" si="20"/>
        <v>15</v>
      </c>
      <c r="W153" s="123">
        <f t="shared" si="20"/>
        <v>0</v>
      </c>
      <c r="X153" s="123">
        <f t="shared" si="20"/>
        <v>120</v>
      </c>
      <c r="Y153" s="123">
        <f t="shared" si="20"/>
        <v>15</v>
      </c>
      <c r="Z153" s="123">
        <f t="shared" si="20"/>
        <v>50</v>
      </c>
      <c r="AA153" s="123">
        <f t="shared" si="20"/>
        <v>1</v>
      </c>
      <c r="AB153" s="123">
        <f t="shared" si="20"/>
        <v>0</v>
      </c>
      <c r="AC153" s="123">
        <f t="shared" si="20"/>
        <v>0</v>
      </c>
      <c r="AD153" s="123">
        <f t="shared" si="20"/>
        <v>0</v>
      </c>
      <c r="AE153" s="123">
        <f t="shared" si="20"/>
        <v>0</v>
      </c>
      <c r="AF153" s="123">
        <f t="shared" si="20"/>
        <v>0</v>
      </c>
      <c r="AG153" s="123">
        <f t="shared" si="20"/>
        <v>0</v>
      </c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</row>
    <row r="154" spans="1:103" s="20" customFormat="1" ht="84" thickBot="1" x14ac:dyDescent="1.2">
      <c r="A154" s="232" t="s">
        <v>44</v>
      </c>
      <c r="B154" s="232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  <c r="R154" s="232"/>
      <c r="S154" s="232"/>
      <c r="T154" s="232"/>
      <c r="U154" s="232"/>
      <c r="V154" s="232"/>
      <c r="W154" s="232"/>
      <c r="X154" s="232"/>
      <c r="Y154" s="232"/>
      <c r="Z154" s="232"/>
      <c r="AA154" s="232"/>
      <c r="AB154" s="232"/>
      <c r="AC154" s="232"/>
      <c r="AD154" s="232"/>
      <c r="AE154" s="232"/>
      <c r="AF154" s="232"/>
      <c r="AG154" s="23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</row>
    <row r="155" spans="1:103" s="20" customFormat="1" ht="162.75" customHeight="1" thickBot="1" x14ac:dyDescent="1.2">
      <c r="A155" s="3">
        <v>52</v>
      </c>
      <c r="B155" s="7" t="s">
        <v>186</v>
      </c>
      <c r="C155" s="3"/>
      <c r="D155" s="3"/>
      <c r="E155" s="3"/>
      <c r="F155" s="3"/>
      <c r="G155" s="3"/>
      <c r="H155" s="3"/>
      <c r="I155" s="3">
        <v>58</v>
      </c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>
        <v>4</v>
      </c>
      <c r="X155" s="3"/>
      <c r="Y155" s="3"/>
      <c r="Z155" s="3"/>
      <c r="AA155" s="8"/>
      <c r="AB155" s="3"/>
      <c r="AC155" s="3"/>
      <c r="AD155" s="3"/>
      <c r="AE155" s="3"/>
      <c r="AF155" s="3"/>
      <c r="AG155" s="9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</row>
    <row r="156" spans="1:103" s="20" customFormat="1" ht="258.75" customHeight="1" thickBot="1" x14ac:dyDescent="1.2">
      <c r="A156" s="3">
        <v>33</v>
      </c>
      <c r="B156" s="7" t="s">
        <v>82</v>
      </c>
      <c r="C156" s="3"/>
      <c r="D156" s="3"/>
      <c r="E156" s="3"/>
      <c r="F156" s="3"/>
      <c r="G156" s="3"/>
      <c r="H156" s="3">
        <v>30</v>
      </c>
      <c r="I156" s="3">
        <v>83.01</v>
      </c>
      <c r="J156" s="3"/>
      <c r="K156" s="3"/>
      <c r="L156" s="3"/>
      <c r="M156" s="3">
        <v>16</v>
      </c>
      <c r="N156" s="3"/>
      <c r="O156" s="3"/>
      <c r="P156" s="3"/>
      <c r="Q156" s="3"/>
      <c r="R156" s="3"/>
      <c r="S156" s="3"/>
      <c r="T156" s="3"/>
      <c r="U156" s="3">
        <v>5</v>
      </c>
      <c r="V156" s="3"/>
      <c r="W156" s="3">
        <v>5</v>
      </c>
      <c r="X156" s="3"/>
      <c r="Y156" s="3"/>
      <c r="Z156" s="3"/>
      <c r="AA156" s="8"/>
      <c r="AB156" s="3"/>
      <c r="AC156" s="3"/>
      <c r="AD156" s="3"/>
      <c r="AE156" s="3"/>
      <c r="AF156" s="3">
        <v>0.01</v>
      </c>
      <c r="AG156" s="9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</row>
    <row r="157" spans="1:103" s="20" customFormat="1" ht="123" customHeight="1" thickBot="1" x14ac:dyDescent="1.2">
      <c r="A157" s="123">
        <v>6</v>
      </c>
      <c r="B157" s="7" t="s">
        <v>76</v>
      </c>
      <c r="C157" s="123"/>
      <c r="D157" s="123"/>
      <c r="E157" s="123"/>
      <c r="F157" s="123"/>
      <c r="G157" s="123"/>
      <c r="H157" s="123"/>
      <c r="I157" s="123">
        <v>6</v>
      </c>
      <c r="J157" s="123"/>
      <c r="K157" s="123"/>
      <c r="L157" s="123"/>
      <c r="M157" s="123"/>
      <c r="N157" s="123">
        <v>144</v>
      </c>
      <c r="O157" s="5"/>
      <c r="P157" s="123"/>
      <c r="Q157" s="123"/>
      <c r="R157" s="123"/>
      <c r="S157" s="123"/>
      <c r="T157" s="123"/>
      <c r="U157" s="123"/>
      <c r="V157" s="123"/>
      <c r="W157" s="123">
        <v>2</v>
      </c>
      <c r="X157" s="123"/>
      <c r="Y157" s="123"/>
      <c r="Z157" s="123"/>
      <c r="AA157" s="122"/>
      <c r="AB157" s="123"/>
      <c r="AC157" s="123"/>
      <c r="AD157" s="123"/>
      <c r="AE157" s="123"/>
      <c r="AF157" s="123"/>
      <c r="AG157" s="9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</row>
    <row r="158" spans="1:103" s="20" customFormat="1" ht="84" thickBot="1" x14ac:dyDescent="1.2">
      <c r="A158" s="3">
        <v>37</v>
      </c>
      <c r="B158" s="7" t="s">
        <v>84</v>
      </c>
      <c r="C158" s="3"/>
      <c r="D158" s="3"/>
      <c r="E158" s="3">
        <v>1.5</v>
      </c>
      <c r="F158" s="3"/>
      <c r="G158" s="3"/>
      <c r="H158" s="3"/>
      <c r="I158" s="3">
        <v>11.2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>
        <v>0.9</v>
      </c>
      <c r="W158" s="3"/>
      <c r="X158" s="3"/>
      <c r="Y158" s="3">
        <v>0.8</v>
      </c>
      <c r="Z158" s="3"/>
      <c r="AA158" s="8"/>
      <c r="AB158" s="3"/>
      <c r="AC158" s="3"/>
      <c r="AD158" s="3"/>
      <c r="AE158" s="3"/>
      <c r="AF158" s="3"/>
      <c r="AG158" s="9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</row>
    <row r="159" spans="1:103" s="20" customFormat="1" ht="98.25" customHeight="1" thickBot="1" x14ac:dyDescent="1.2">
      <c r="A159" s="3">
        <v>24</v>
      </c>
      <c r="B159" s="7" t="s">
        <v>180</v>
      </c>
      <c r="C159" s="3"/>
      <c r="D159" s="3"/>
      <c r="E159" s="3"/>
      <c r="F159" s="3">
        <v>67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>
        <v>9</v>
      </c>
      <c r="W159" s="3"/>
      <c r="X159" s="3"/>
      <c r="Y159" s="3"/>
      <c r="Z159" s="3"/>
      <c r="AA159" s="8"/>
      <c r="AB159" s="3"/>
      <c r="AC159" s="3"/>
      <c r="AD159" s="3"/>
      <c r="AE159" s="3"/>
      <c r="AF159" s="3"/>
      <c r="AG159" s="9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</row>
    <row r="160" spans="1:103" s="20" customFormat="1" ht="84" thickBot="1" x14ac:dyDescent="1.2">
      <c r="A160" s="211">
        <v>25</v>
      </c>
      <c r="B160" s="7" t="s">
        <v>60</v>
      </c>
      <c r="C160" s="211"/>
      <c r="D160" s="211"/>
      <c r="E160" s="211"/>
      <c r="F160" s="211"/>
      <c r="G160" s="211"/>
      <c r="H160" s="211"/>
      <c r="I160" s="211"/>
      <c r="J160" s="211"/>
      <c r="K160" s="211"/>
      <c r="L160" s="211">
        <v>200</v>
      </c>
      <c r="M160" s="211"/>
      <c r="N160" s="211"/>
      <c r="O160" s="211"/>
      <c r="P160" s="211"/>
      <c r="Q160" s="211"/>
      <c r="R160" s="211"/>
      <c r="S160" s="211"/>
      <c r="T160" s="211"/>
      <c r="U160" s="211"/>
      <c r="V160" s="211"/>
      <c r="W160" s="211"/>
      <c r="X160" s="211"/>
      <c r="Y160" s="211"/>
      <c r="Z160" s="211"/>
      <c r="AA160" s="210"/>
      <c r="AB160" s="211"/>
      <c r="AC160" s="211"/>
      <c r="AD160" s="211"/>
      <c r="AE160" s="211"/>
      <c r="AF160" s="211"/>
      <c r="AG160" s="9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</row>
    <row r="161" spans="1:103" s="20" customFormat="1" ht="84" thickBot="1" x14ac:dyDescent="1.2">
      <c r="A161" s="3" t="s">
        <v>41</v>
      </c>
      <c r="B161" s="7" t="s">
        <v>5</v>
      </c>
      <c r="C161" s="3">
        <v>30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8"/>
      <c r="AB161" s="3"/>
      <c r="AC161" s="3"/>
      <c r="AD161" s="3"/>
      <c r="AE161" s="3"/>
      <c r="AF161" s="3"/>
      <c r="AG161" s="9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</row>
    <row r="162" spans="1:103" s="20" customFormat="1" ht="84" thickBot="1" x14ac:dyDescent="1.2">
      <c r="A162" s="3" t="s">
        <v>41</v>
      </c>
      <c r="B162" s="7" t="s">
        <v>6</v>
      </c>
      <c r="C162" s="3"/>
      <c r="D162" s="3">
        <v>20</v>
      </c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8"/>
      <c r="AB162" s="3"/>
      <c r="AC162" s="3"/>
      <c r="AD162" s="3"/>
      <c r="AE162" s="3"/>
      <c r="AF162" s="3"/>
      <c r="AG162" s="9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</row>
    <row r="163" spans="1:103" s="20" customFormat="1" ht="84" thickBot="1" x14ac:dyDescent="1.2">
      <c r="A163" s="3"/>
      <c r="B163" s="7" t="s">
        <v>43</v>
      </c>
      <c r="C163" s="3">
        <f t="shared" ref="C163:AG163" si="21">SUM(C155:C162)</f>
        <v>30</v>
      </c>
      <c r="D163" s="3">
        <f t="shared" si="21"/>
        <v>20</v>
      </c>
      <c r="E163" s="3">
        <f t="shared" si="21"/>
        <v>1.5</v>
      </c>
      <c r="F163" s="3">
        <f t="shared" si="21"/>
        <v>67</v>
      </c>
      <c r="G163" s="3">
        <f t="shared" si="21"/>
        <v>0</v>
      </c>
      <c r="H163" s="3">
        <f t="shared" si="21"/>
        <v>30</v>
      </c>
      <c r="I163" s="3">
        <f t="shared" si="21"/>
        <v>158.20999999999998</v>
      </c>
      <c r="J163" s="3">
        <f t="shared" si="21"/>
        <v>0</v>
      </c>
      <c r="K163" s="3">
        <f t="shared" si="21"/>
        <v>0</v>
      </c>
      <c r="L163" s="3">
        <f t="shared" si="21"/>
        <v>200</v>
      </c>
      <c r="M163" s="3">
        <f t="shared" si="21"/>
        <v>16</v>
      </c>
      <c r="N163" s="3">
        <f t="shared" si="21"/>
        <v>144</v>
      </c>
      <c r="O163" s="3">
        <f t="shared" si="21"/>
        <v>0</v>
      </c>
      <c r="P163" s="3">
        <f t="shared" si="21"/>
        <v>0</v>
      </c>
      <c r="Q163" s="3">
        <f t="shared" si="21"/>
        <v>0</v>
      </c>
      <c r="R163" s="3">
        <f t="shared" si="21"/>
        <v>0</v>
      </c>
      <c r="S163" s="3">
        <f t="shared" si="21"/>
        <v>0</v>
      </c>
      <c r="T163" s="3">
        <f t="shared" si="21"/>
        <v>0</v>
      </c>
      <c r="U163" s="3">
        <f t="shared" si="21"/>
        <v>5</v>
      </c>
      <c r="V163" s="3">
        <f t="shared" si="21"/>
        <v>9.9</v>
      </c>
      <c r="W163" s="3">
        <f t="shared" si="21"/>
        <v>11</v>
      </c>
      <c r="X163" s="3">
        <f t="shared" si="21"/>
        <v>0</v>
      </c>
      <c r="Y163" s="3">
        <f t="shared" si="21"/>
        <v>0.8</v>
      </c>
      <c r="Z163" s="3">
        <f t="shared" si="21"/>
        <v>0</v>
      </c>
      <c r="AA163" s="8">
        <f t="shared" si="21"/>
        <v>0</v>
      </c>
      <c r="AB163" s="3">
        <f t="shared" si="21"/>
        <v>0</v>
      </c>
      <c r="AC163" s="3">
        <f t="shared" si="21"/>
        <v>0</v>
      </c>
      <c r="AD163" s="3">
        <f t="shared" si="21"/>
        <v>0</v>
      </c>
      <c r="AE163" s="3">
        <f t="shared" si="21"/>
        <v>0</v>
      </c>
      <c r="AF163" s="3">
        <f t="shared" si="21"/>
        <v>0.01</v>
      </c>
      <c r="AG163" s="3">
        <f t="shared" si="21"/>
        <v>0</v>
      </c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</row>
    <row r="164" spans="1:103" s="20" customFormat="1" ht="84" thickBot="1" x14ac:dyDescent="1.2">
      <c r="A164" s="232" t="s">
        <v>48</v>
      </c>
      <c r="B164" s="232"/>
      <c r="C164" s="232"/>
      <c r="D164" s="232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  <c r="R164" s="232"/>
      <c r="S164" s="232"/>
      <c r="T164" s="232"/>
      <c r="U164" s="232"/>
      <c r="V164" s="232"/>
      <c r="W164" s="232"/>
      <c r="X164" s="232"/>
      <c r="Y164" s="232"/>
      <c r="Z164" s="232"/>
      <c r="AA164" s="232"/>
      <c r="AB164" s="232"/>
      <c r="AC164" s="232"/>
      <c r="AD164" s="232"/>
      <c r="AE164" s="232"/>
      <c r="AF164" s="232"/>
      <c r="AG164" s="23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</row>
    <row r="165" spans="1:103" s="20" customFormat="1" ht="92.25" customHeight="1" thickBot="1" x14ac:dyDescent="1.2">
      <c r="A165" s="189">
        <v>17</v>
      </c>
      <c r="B165" s="7" t="s">
        <v>59</v>
      </c>
      <c r="C165" s="189"/>
      <c r="D165" s="189"/>
      <c r="E165" s="189"/>
      <c r="F165" s="189"/>
      <c r="G165" s="189"/>
      <c r="H165" s="189"/>
      <c r="I165" s="189"/>
      <c r="J165" s="189"/>
      <c r="K165" s="189">
        <v>20</v>
      </c>
      <c r="L165" s="189"/>
      <c r="M165" s="189"/>
      <c r="N165" s="189"/>
      <c r="O165" s="189"/>
      <c r="P165" s="189"/>
      <c r="Q165" s="189"/>
      <c r="R165" s="189"/>
      <c r="S165" s="189"/>
      <c r="T165" s="189"/>
      <c r="U165" s="189"/>
      <c r="V165" s="189"/>
      <c r="W165" s="189"/>
      <c r="X165" s="189"/>
      <c r="Y165" s="189">
        <v>15</v>
      </c>
      <c r="Z165" s="189"/>
      <c r="AA165" s="188"/>
      <c r="AB165" s="189"/>
      <c r="AC165" s="189"/>
      <c r="AD165" s="189"/>
      <c r="AE165" s="189"/>
      <c r="AF165" s="189"/>
      <c r="AG165" s="9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</row>
    <row r="166" spans="1:103" s="20" customFormat="1" ht="167.25" thickBot="1" x14ac:dyDescent="1.2">
      <c r="A166" s="189">
        <v>108</v>
      </c>
      <c r="B166" s="7" t="s">
        <v>198</v>
      </c>
      <c r="C166" s="189">
        <v>30</v>
      </c>
      <c r="D166" s="189"/>
      <c r="E166" s="189"/>
      <c r="F166" s="189"/>
      <c r="G166" s="189"/>
      <c r="H166" s="189"/>
      <c r="I166" s="189"/>
      <c r="J166" s="189"/>
      <c r="K166" s="189"/>
      <c r="L166" s="189"/>
      <c r="M166" s="189"/>
      <c r="N166" s="189"/>
      <c r="O166" s="189"/>
      <c r="P166" s="189"/>
      <c r="Q166" s="189"/>
      <c r="R166" s="189"/>
      <c r="S166" s="189"/>
      <c r="T166" s="189"/>
      <c r="U166" s="189"/>
      <c r="V166" s="189">
        <v>5</v>
      </c>
      <c r="W166" s="189"/>
      <c r="X166" s="189"/>
      <c r="Y166" s="189"/>
      <c r="Z166" s="189">
        <v>20</v>
      </c>
      <c r="AA166" s="188"/>
      <c r="AB166" s="189"/>
      <c r="AC166" s="189"/>
      <c r="AD166" s="189"/>
      <c r="AE166" s="189"/>
      <c r="AF166" s="189"/>
      <c r="AG166" s="9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</row>
    <row r="167" spans="1:103" s="20" customFormat="1" ht="84" thickBot="1" x14ac:dyDescent="1.2">
      <c r="A167" s="3">
        <v>70</v>
      </c>
      <c r="B167" s="7" t="s">
        <v>40</v>
      </c>
      <c r="C167" s="3"/>
      <c r="D167" s="3"/>
      <c r="E167" s="3"/>
      <c r="F167" s="3"/>
      <c r="G167" s="3"/>
      <c r="H167" s="3"/>
      <c r="I167" s="3"/>
      <c r="J167" s="10">
        <v>100</v>
      </c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8"/>
      <c r="AB167" s="3"/>
      <c r="AC167" s="3"/>
      <c r="AD167" s="3"/>
      <c r="AE167" s="3"/>
      <c r="AF167" s="3"/>
      <c r="AG167" s="9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</row>
    <row r="168" spans="1:103" s="20" customFormat="1" ht="84" thickBot="1" x14ac:dyDescent="1.2">
      <c r="A168" s="3"/>
      <c r="B168" s="7" t="s">
        <v>43</v>
      </c>
      <c r="C168" s="3">
        <f>C165+C166+C167</f>
        <v>30</v>
      </c>
      <c r="D168" s="3">
        <f t="shared" ref="D168:AG168" si="22">D165+D166+D167</f>
        <v>0</v>
      </c>
      <c r="E168" s="3">
        <f t="shared" si="22"/>
        <v>0</v>
      </c>
      <c r="F168" s="3">
        <f t="shared" si="22"/>
        <v>0</v>
      </c>
      <c r="G168" s="3">
        <f t="shared" si="22"/>
        <v>0</v>
      </c>
      <c r="H168" s="3">
        <f t="shared" si="22"/>
        <v>0</v>
      </c>
      <c r="I168" s="3">
        <f t="shared" si="22"/>
        <v>0</v>
      </c>
      <c r="J168" s="3">
        <f t="shared" si="22"/>
        <v>100</v>
      </c>
      <c r="K168" s="3">
        <f t="shared" si="22"/>
        <v>20</v>
      </c>
      <c r="L168" s="3">
        <f t="shared" si="22"/>
        <v>0</v>
      </c>
      <c r="M168" s="3">
        <f t="shared" si="22"/>
        <v>0</v>
      </c>
      <c r="N168" s="3">
        <f t="shared" si="22"/>
        <v>0</v>
      </c>
      <c r="O168" s="3">
        <f t="shared" si="22"/>
        <v>0</v>
      </c>
      <c r="P168" s="3">
        <f t="shared" si="22"/>
        <v>0</v>
      </c>
      <c r="Q168" s="3">
        <f t="shared" si="22"/>
        <v>0</v>
      </c>
      <c r="R168" s="3">
        <f t="shared" si="22"/>
        <v>0</v>
      </c>
      <c r="S168" s="3">
        <f t="shared" si="22"/>
        <v>0</v>
      </c>
      <c r="T168" s="3">
        <f t="shared" si="22"/>
        <v>0</v>
      </c>
      <c r="U168" s="3">
        <f t="shared" si="22"/>
        <v>0</v>
      </c>
      <c r="V168" s="3">
        <f t="shared" si="22"/>
        <v>5</v>
      </c>
      <c r="W168" s="3">
        <f t="shared" si="22"/>
        <v>0</v>
      </c>
      <c r="X168" s="3">
        <f t="shared" si="22"/>
        <v>0</v>
      </c>
      <c r="Y168" s="3">
        <f t="shared" si="22"/>
        <v>15</v>
      </c>
      <c r="Z168" s="3">
        <f t="shared" si="22"/>
        <v>20</v>
      </c>
      <c r="AA168" s="3">
        <f t="shared" si="22"/>
        <v>0</v>
      </c>
      <c r="AB168" s="3">
        <f t="shared" si="22"/>
        <v>0</v>
      </c>
      <c r="AC168" s="3">
        <f t="shared" si="22"/>
        <v>0</v>
      </c>
      <c r="AD168" s="3">
        <f t="shared" si="22"/>
        <v>0</v>
      </c>
      <c r="AE168" s="3">
        <f t="shared" si="22"/>
        <v>0</v>
      </c>
      <c r="AF168" s="3">
        <f t="shared" si="22"/>
        <v>0</v>
      </c>
      <c r="AG168" s="3">
        <f t="shared" si="22"/>
        <v>0</v>
      </c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</row>
    <row r="169" spans="1:103" s="20" customFormat="1" ht="167.25" thickBot="1" x14ac:dyDescent="1.2">
      <c r="A169" s="3"/>
      <c r="B169" s="7" t="s">
        <v>51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8"/>
      <c r="AB169" s="3"/>
      <c r="AC169" s="3"/>
      <c r="AD169" s="3"/>
      <c r="AE169" s="3"/>
      <c r="AF169" s="3">
        <v>1.2</v>
      </c>
      <c r="AG169" s="5">
        <v>1.8</v>
      </c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</row>
    <row r="170" spans="1:103" s="20" customFormat="1" ht="84" thickBot="1" x14ac:dyDescent="1.2">
      <c r="A170" s="3"/>
      <c r="B170" s="7" t="s">
        <v>52</v>
      </c>
      <c r="C170" s="3">
        <f t="shared" ref="C170:AE170" si="23">SUM(C153+C163+C168)</f>
        <v>100</v>
      </c>
      <c r="D170" s="3">
        <f t="shared" si="23"/>
        <v>20</v>
      </c>
      <c r="E170" s="3">
        <f t="shared" si="23"/>
        <v>1.5</v>
      </c>
      <c r="F170" s="3">
        <f t="shared" si="23"/>
        <v>67</v>
      </c>
      <c r="G170" s="3">
        <f t="shared" si="23"/>
        <v>0</v>
      </c>
      <c r="H170" s="3">
        <f t="shared" si="23"/>
        <v>30</v>
      </c>
      <c r="I170" s="3">
        <f t="shared" si="23"/>
        <v>158.20999999999998</v>
      </c>
      <c r="J170" s="3">
        <f t="shared" si="23"/>
        <v>100</v>
      </c>
      <c r="K170" s="3">
        <f t="shared" si="23"/>
        <v>20</v>
      </c>
      <c r="L170" s="3">
        <f t="shared" si="23"/>
        <v>200</v>
      </c>
      <c r="M170" s="3">
        <f t="shared" si="23"/>
        <v>16</v>
      </c>
      <c r="N170" s="3">
        <f t="shared" si="23"/>
        <v>144</v>
      </c>
      <c r="O170" s="3">
        <f t="shared" si="23"/>
        <v>0</v>
      </c>
      <c r="P170" s="3">
        <f t="shared" si="23"/>
        <v>0</v>
      </c>
      <c r="Q170" s="3">
        <f t="shared" si="23"/>
        <v>75</v>
      </c>
      <c r="R170" s="3">
        <f t="shared" si="23"/>
        <v>0</v>
      </c>
      <c r="S170" s="3">
        <f t="shared" si="23"/>
        <v>0</v>
      </c>
      <c r="T170" s="3">
        <f t="shared" si="23"/>
        <v>20</v>
      </c>
      <c r="U170" s="3">
        <f t="shared" si="23"/>
        <v>5</v>
      </c>
      <c r="V170" s="3">
        <f t="shared" si="23"/>
        <v>29.9</v>
      </c>
      <c r="W170" s="3">
        <f t="shared" si="23"/>
        <v>11</v>
      </c>
      <c r="X170" s="3">
        <f t="shared" si="23"/>
        <v>120</v>
      </c>
      <c r="Y170" s="3">
        <f t="shared" si="23"/>
        <v>30.8</v>
      </c>
      <c r="Z170" s="3">
        <f t="shared" si="23"/>
        <v>70</v>
      </c>
      <c r="AA170" s="3">
        <f t="shared" si="23"/>
        <v>1</v>
      </c>
      <c r="AB170" s="3">
        <f t="shared" si="23"/>
        <v>0</v>
      </c>
      <c r="AC170" s="3">
        <f t="shared" si="23"/>
        <v>0</v>
      </c>
      <c r="AD170" s="3">
        <f t="shared" si="23"/>
        <v>0</v>
      </c>
      <c r="AE170" s="3">
        <f t="shared" si="23"/>
        <v>0</v>
      </c>
      <c r="AF170" s="3">
        <v>1.2</v>
      </c>
      <c r="AG170" s="3">
        <v>1.8</v>
      </c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</row>
    <row r="171" spans="1:103" s="20" customFormat="1" ht="84" thickBot="1" x14ac:dyDescent="1.2">
      <c r="A171" s="232" t="s">
        <v>1</v>
      </c>
      <c r="B171" s="232"/>
      <c r="C171" s="232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  <c r="R171" s="232"/>
      <c r="S171" s="232"/>
      <c r="T171" s="232"/>
      <c r="U171" s="232"/>
      <c r="V171" s="232"/>
      <c r="W171" s="232"/>
      <c r="X171" s="232"/>
      <c r="Y171" s="232"/>
      <c r="Z171" s="232"/>
      <c r="AA171" s="232"/>
      <c r="AB171" s="232"/>
      <c r="AC171" s="232"/>
      <c r="AD171" s="232"/>
      <c r="AE171" s="232"/>
      <c r="AF171" s="232"/>
      <c r="AG171" s="23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</row>
    <row r="172" spans="1:103" s="20" customFormat="1" ht="84" thickBot="1" x14ac:dyDescent="1.2">
      <c r="A172" s="232" t="s">
        <v>86</v>
      </c>
      <c r="B172" s="232"/>
      <c r="C172" s="232"/>
      <c r="D172" s="232"/>
      <c r="E172" s="232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  <c r="R172" s="232"/>
      <c r="S172" s="232"/>
      <c r="T172" s="232"/>
      <c r="U172" s="232"/>
      <c r="V172" s="232"/>
      <c r="W172" s="232"/>
      <c r="X172" s="232"/>
      <c r="Y172" s="232"/>
      <c r="Z172" s="232"/>
      <c r="AA172" s="232"/>
      <c r="AB172" s="232"/>
      <c r="AC172" s="232"/>
      <c r="AD172" s="232"/>
      <c r="AE172" s="232"/>
      <c r="AF172" s="232"/>
      <c r="AG172" s="23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</row>
    <row r="173" spans="1:103" s="20" customFormat="1" ht="84" thickBot="1" x14ac:dyDescent="1.2">
      <c r="A173" s="244" t="s">
        <v>3</v>
      </c>
      <c r="B173" s="232" t="s">
        <v>4</v>
      </c>
      <c r="C173" s="245" t="s">
        <v>5</v>
      </c>
      <c r="D173" s="245" t="s">
        <v>6</v>
      </c>
      <c r="E173" s="245" t="s">
        <v>7</v>
      </c>
      <c r="F173" s="245" t="s">
        <v>8</v>
      </c>
      <c r="G173" s="245" t="s">
        <v>9</v>
      </c>
      <c r="H173" s="245" t="s">
        <v>10</v>
      </c>
      <c r="I173" s="245" t="s">
        <v>11</v>
      </c>
      <c r="J173" s="245" t="s">
        <v>12</v>
      </c>
      <c r="K173" s="245" t="s">
        <v>13</v>
      </c>
      <c r="L173" s="245" t="s">
        <v>14</v>
      </c>
      <c r="M173" s="245" t="s">
        <v>15</v>
      </c>
      <c r="N173" s="245" t="s">
        <v>16</v>
      </c>
      <c r="O173" s="245" t="s">
        <v>17</v>
      </c>
      <c r="P173" s="245" t="s">
        <v>18</v>
      </c>
      <c r="Q173" s="245" t="s">
        <v>19</v>
      </c>
      <c r="R173" s="245" t="s">
        <v>20</v>
      </c>
      <c r="S173" s="245" t="s">
        <v>21</v>
      </c>
      <c r="T173" s="245" t="s">
        <v>22</v>
      </c>
      <c r="U173" s="245" t="s">
        <v>23</v>
      </c>
      <c r="V173" s="245" t="s">
        <v>24</v>
      </c>
      <c r="W173" s="245" t="s">
        <v>25</v>
      </c>
      <c r="X173" s="245" t="s">
        <v>26</v>
      </c>
      <c r="Y173" s="245" t="s">
        <v>27</v>
      </c>
      <c r="Z173" s="245" t="s">
        <v>28</v>
      </c>
      <c r="AA173" s="246" t="s">
        <v>29</v>
      </c>
      <c r="AB173" s="245" t="s">
        <v>30</v>
      </c>
      <c r="AC173" s="246" t="s">
        <v>31</v>
      </c>
      <c r="AD173" s="245" t="s">
        <v>32</v>
      </c>
      <c r="AE173" s="245" t="s">
        <v>33</v>
      </c>
      <c r="AF173" s="245" t="s">
        <v>34</v>
      </c>
      <c r="AG173" s="245" t="s">
        <v>35</v>
      </c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</row>
    <row r="174" spans="1:103" s="20" customFormat="1" ht="409.6" customHeight="1" thickBot="1" x14ac:dyDescent="1.2">
      <c r="A174" s="244"/>
      <c r="B174" s="232"/>
      <c r="C174" s="245"/>
      <c r="D174" s="245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245"/>
      <c r="P174" s="245"/>
      <c r="Q174" s="245"/>
      <c r="R174" s="245"/>
      <c r="S174" s="245"/>
      <c r="T174" s="245"/>
      <c r="U174" s="245"/>
      <c r="V174" s="245"/>
      <c r="W174" s="245"/>
      <c r="X174" s="245"/>
      <c r="Y174" s="245"/>
      <c r="Z174" s="245"/>
      <c r="AA174" s="246"/>
      <c r="AB174" s="245"/>
      <c r="AC174" s="246"/>
      <c r="AD174" s="245"/>
      <c r="AE174" s="245"/>
      <c r="AF174" s="245"/>
      <c r="AG174" s="245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</row>
    <row r="175" spans="1:103" s="20" customFormat="1" ht="84" thickBot="1" x14ac:dyDescent="1.2">
      <c r="A175" s="3">
        <v>1</v>
      </c>
      <c r="B175" s="4">
        <v>2</v>
      </c>
      <c r="C175" s="3">
        <v>3</v>
      </c>
      <c r="D175" s="3">
        <v>4</v>
      </c>
      <c r="E175" s="3">
        <v>5</v>
      </c>
      <c r="F175" s="3">
        <v>6</v>
      </c>
      <c r="G175" s="3">
        <v>7</v>
      </c>
      <c r="H175" s="3" t="s">
        <v>36</v>
      </c>
      <c r="I175" s="3">
        <v>9</v>
      </c>
      <c r="J175" s="3">
        <v>10</v>
      </c>
      <c r="K175" s="3">
        <v>11</v>
      </c>
      <c r="L175" s="3">
        <v>12</v>
      </c>
      <c r="M175" s="3">
        <v>13</v>
      </c>
      <c r="N175" s="3">
        <v>14</v>
      </c>
      <c r="O175" s="3">
        <v>15</v>
      </c>
      <c r="P175" s="3">
        <v>16</v>
      </c>
      <c r="Q175" s="3">
        <v>17</v>
      </c>
      <c r="R175" s="3">
        <v>18</v>
      </c>
      <c r="S175" s="3">
        <v>19</v>
      </c>
      <c r="T175" s="3">
        <v>20</v>
      </c>
      <c r="U175" s="3">
        <v>21</v>
      </c>
      <c r="V175" s="3">
        <v>22</v>
      </c>
      <c r="W175" s="3">
        <v>23</v>
      </c>
      <c r="X175" s="3">
        <v>24</v>
      </c>
      <c r="Y175" s="3">
        <v>25</v>
      </c>
      <c r="Z175" s="3">
        <v>26</v>
      </c>
      <c r="AA175" s="4">
        <v>27</v>
      </c>
      <c r="AB175" s="3">
        <v>28</v>
      </c>
      <c r="AC175" s="3">
        <v>29</v>
      </c>
      <c r="AD175" s="3">
        <v>30</v>
      </c>
      <c r="AE175" s="3">
        <v>31</v>
      </c>
      <c r="AF175" s="3">
        <v>32</v>
      </c>
      <c r="AG175" s="5">
        <v>33</v>
      </c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</row>
    <row r="176" spans="1:103" s="20" customFormat="1" ht="84" thickBot="1" x14ac:dyDescent="1.2">
      <c r="A176" s="232" t="s">
        <v>37</v>
      </c>
      <c r="B176" s="232"/>
      <c r="C176" s="232"/>
      <c r="D176" s="232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  <c r="R176" s="232"/>
      <c r="S176" s="232"/>
      <c r="T176" s="232"/>
      <c r="U176" s="232"/>
      <c r="V176" s="232"/>
      <c r="W176" s="232"/>
      <c r="X176" s="232"/>
      <c r="Y176" s="232"/>
      <c r="Z176" s="232"/>
      <c r="AA176" s="232"/>
      <c r="AB176" s="232"/>
      <c r="AC176" s="232"/>
      <c r="AD176" s="232"/>
      <c r="AE176" s="232"/>
      <c r="AF176" s="232"/>
      <c r="AG176" s="23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</row>
    <row r="177" spans="1:103" s="20" customFormat="1" ht="167.25" thickBot="1" x14ac:dyDescent="1.2">
      <c r="A177" s="3">
        <v>9</v>
      </c>
      <c r="B177" s="7" t="s">
        <v>162</v>
      </c>
      <c r="C177" s="3"/>
      <c r="D177" s="3"/>
      <c r="E177" s="3"/>
      <c r="F177" s="3">
        <v>43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>
        <v>98</v>
      </c>
      <c r="R177" s="3"/>
      <c r="S177" s="3"/>
      <c r="T177" s="3"/>
      <c r="U177" s="3"/>
      <c r="V177" s="3">
        <v>5</v>
      </c>
      <c r="W177" s="3"/>
      <c r="X177" s="3"/>
      <c r="Y177" s="3">
        <v>5</v>
      </c>
      <c r="Z177" s="3"/>
      <c r="AA177" s="8"/>
      <c r="AB177" s="3"/>
      <c r="AC177" s="3"/>
      <c r="AD177" s="3"/>
      <c r="AE177" s="3"/>
      <c r="AF177" s="3"/>
      <c r="AG177" s="9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</row>
    <row r="178" spans="1:103" s="20" customFormat="1" ht="98.25" customHeight="1" thickBot="1" x14ac:dyDescent="1.2">
      <c r="A178" s="208">
        <v>59</v>
      </c>
      <c r="B178" s="7" t="s">
        <v>204</v>
      </c>
      <c r="C178" s="208"/>
      <c r="D178" s="208"/>
      <c r="E178" s="208"/>
      <c r="F178" s="208"/>
      <c r="G178" s="208"/>
      <c r="H178" s="208"/>
      <c r="I178" s="208"/>
      <c r="J178" s="208"/>
      <c r="K178" s="208"/>
      <c r="L178" s="208"/>
      <c r="M178" s="208"/>
      <c r="N178" s="208"/>
      <c r="O178" s="208"/>
      <c r="P178" s="208"/>
      <c r="Q178" s="208"/>
      <c r="R178" s="208"/>
      <c r="S178" s="208"/>
      <c r="T178" s="208"/>
      <c r="U178" s="208"/>
      <c r="V178" s="208">
        <v>10</v>
      </c>
      <c r="W178" s="208"/>
      <c r="X178" s="208"/>
      <c r="Y178" s="208"/>
      <c r="Z178" s="208"/>
      <c r="AA178" s="207"/>
      <c r="AB178" s="208"/>
      <c r="AC178" s="208"/>
      <c r="AD178" s="208"/>
      <c r="AE178" s="208"/>
      <c r="AF178" s="208"/>
      <c r="AG178" s="9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</row>
    <row r="179" spans="1:103" s="20" customFormat="1" ht="107.25" customHeight="1" thickBot="1" x14ac:dyDescent="1.2">
      <c r="A179" s="123">
        <v>13</v>
      </c>
      <c r="B179" s="7" t="s">
        <v>80</v>
      </c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>
        <v>20</v>
      </c>
      <c r="U179" s="123"/>
      <c r="V179" s="123"/>
      <c r="W179" s="123"/>
      <c r="X179" s="123"/>
      <c r="Y179" s="123"/>
      <c r="Z179" s="123"/>
      <c r="AA179" s="122"/>
      <c r="AB179" s="123"/>
      <c r="AC179" s="123"/>
      <c r="AD179" s="123"/>
      <c r="AE179" s="123"/>
      <c r="AF179" s="123"/>
      <c r="AG179" s="9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</row>
    <row r="180" spans="1:103" s="20" customFormat="1" ht="92.25" customHeight="1" thickBot="1" x14ac:dyDescent="1.2">
      <c r="A180" s="3">
        <v>70</v>
      </c>
      <c r="B180" s="7" t="s">
        <v>40</v>
      </c>
      <c r="C180" s="3"/>
      <c r="D180" s="3"/>
      <c r="E180" s="3"/>
      <c r="F180" s="3"/>
      <c r="G180" s="3"/>
      <c r="H180" s="3"/>
      <c r="I180" s="3"/>
      <c r="J180" s="10">
        <v>120</v>
      </c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8"/>
      <c r="AB180" s="3"/>
      <c r="AC180" s="3"/>
      <c r="AD180" s="3"/>
      <c r="AE180" s="3"/>
      <c r="AF180" s="3"/>
      <c r="AG180" s="9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</row>
    <row r="181" spans="1:103" s="20" customFormat="1" ht="99.75" customHeight="1" thickBot="1" x14ac:dyDescent="1.2">
      <c r="A181" s="3" t="s">
        <v>41</v>
      </c>
      <c r="B181" s="7" t="s">
        <v>42</v>
      </c>
      <c r="C181" s="3">
        <v>40</v>
      </c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8"/>
      <c r="AB181" s="3"/>
      <c r="AC181" s="3"/>
      <c r="AD181" s="3"/>
      <c r="AE181" s="3"/>
      <c r="AF181" s="3"/>
      <c r="AG181" s="9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</row>
    <row r="182" spans="1:103" s="20" customFormat="1" ht="105" customHeight="1" thickBot="1" x14ac:dyDescent="1.2">
      <c r="A182" s="128">
        <v>2</v>
      </c>
      <c r="B182" s="7" t="s">
        <v>63</v>
      </c>
      <c r="C182" s="128"/>
      <c r="D182" s="128"/>
      <c r="E182" s="128"/>
      <c r="F182" s="128"/>
      <c r="G182" s="128"/>
      <c r="H182" s="128"/>
      <c r="I182" s="10"/>
      <c r="J182" s="10"/>
      <c r="K182" s="128"/>
      <c r="L182" s="128"/>
      <c r="M182" s="128"/>
      <c r="N182" s="128"/>
      <c r="O182" s="128"/>
      <c r="P182" s="128"/>
      <c r="Q182" s="128">
        <v>100</v>
      </c>
      <c r="R182" s="128"/>
      <c r="S182" s="128"/>
      <c r="T182" s="128"/>
      <c r="U182" s="128"/>
      <c r="V182" s="128"/>
      <c r="W182" s="128"/>
      <c r="X182" s="128"/>
      <c r="Y182" s="128">
        <v>20</v>
      </c>
      <c r="Z182" s="128"/>
      <c r="AA182" s="127"/>
      <c r="AB182" s="128"/>
      <c r="AC182" s="128">
        <v>5</v>
      </c>
      <c r="AD182" s="128"/>
      <c r="AE182" s="128"/>
      <c r="AF182" s="128"/>
      <c r="AG182" s="9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</row>
    <row r="183" spans="1:103" s="20" customFormat="1" ht="84" thickBot="1" x14ac:dyDescent="1.2">
      <c r="A183" s="3"/>
      <c r="B183" s="7" t="s">
        <v>43</v>
      </c>
      <c r="C183" s="3">
        <f>C177+C178+C179+C180+C181+C182</f>
        <v>40</v>
      </c>
      <c r="D183" s="208">
        <f t="shared" ref="D183:AG183" si="24">D177+D178+D179+D180+D181+D182</f>
        <v>0</v>
      </c>
      <c r="E183" s="208">
        <f t="shared" si="24"/>
        <v>0</v>
      </c>
      <c r="F183" s="208">
        <f t="shared" si="24"/>
        <v>43</v>
      </c>
      <c r="G183" s="208">
        <f t="shared" si="24"/>
        <v>0</v>
      </c>
      <c r="H183" s="208">
        <f t="shared" si="24"/>
        <v>0</v>
      </c>
      <c r="I183" s="208">
        <f t="shared" si="24"/>
        <v>0</v>
      </c>
      <c r="J183" s="208">
        <f t="shared" si="24"/>
        <v>120</v>
      </c>
      <c r="K183" s="208">
        <f t="shared" si="24"/>
        <v>0</v>
      </c>
      <c r="L183" s="208">
        <f t="shared" si="24"/>
        <v>0</v>
      </c>
      <c r="M183" s="208">
        <f t="shared" si="24"/>
        <v>0</v>
      </c>
      <c r="N183" s="208">
        <f t="shared" si="24"/>
        <v>0</v>
      </c>
      <c r="O183" s="208">
        <f t="shared" si="24"/>
        <v>0</v>
      </c>
      <c r="P183" s="208">
        <f t="shared" si="24"/>
        <v>0</v>
      </c>
      <c r="Q183" s="208">
        <f t="shared" si="24"/>
        <v>198</v>
      </c>
      <c r="R183" s="208">
        <f t="shared" si="24"/>
        <v>0</v>
      </c>
      <c r="S183" s="208">
        <f t="shared" si="24"/>
        <v>0</v>
      </c>
      <c r="T183" s="208">
        <f t="shared" si="24"/>
        <v>20</v>
      </c>
      <c r="U183" s="208">
        <f t="shared" si="24"/>
        <v>0</v>
      </c>
      <c r="V183" s="208">
        <f t="shared" si="24"/>
        <v>15</v>
      </c>
      <c r="W183" s="208">
        <f t="shared" si="24"/>
        <v>0</v>
      </c>
      <c r="X183" s="208">
        <f t="shared" si="24"/>
        <v>0</v>
      </c>
      <c r="Y183" s="208">
        <f t="shared" si="24"/>
        <v>25</v>
      </c>
      <c r="Z183" s="208">
        <f t="shared" si="24"/>
        <v>0</v>
      </c>
      <c r="AA183" s="208">
        <f t="shared" si="24"/>
        <v>0</v>
      </c>
      <c r="AB183" s="208">
        <f t="shared" si="24"/>
        <v>0</v>
      </c>
      <c r="AC183" s="208">
        <f t="shared" si="24"/>
        <v>5</v>
      </c>
      <c r="AD183" s="208">
        <f t="shared" si="24"/>
        <v>0</v>
      </c>
      <c r="AE183" s="208">
        <f t="shared" si="24"/>
        <v>0</v>
      </c>
      <c r="AF183" s="208">
        <f t="shared" si="24"/>
        <v>0</v>
      </c>
      <c r="AG183" s="208">
        <f t="shared" si="24"/>
        <v>0</v>
      </c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</row>
    <row r="184" spans="1:103" s="20" customFormat="1" ht="84" thickBot="1" x14ac:dyDescent="1.2">
      <c r="A184" s="232" t="s">
        <v>44</v>
      </c>
      <c r="B184" s="232"/>
      <c r="C184" s="232"/>
      <c r="D184" s="232"/>
      <c r="E184" s="232"/>
      <c r="F184" s="232"/>
      <c r="G184" s="232"/>
      <c r="H184" s="232"/>
      <c r="I184" s="232"/>
      <c r="J184" s="232"/>
      <c r="K184" s="232"/>
      <c r="L184" s="232"/>
      <c r="M184" s="232"/>
      <c r="N184" s="232"/>
      <c r="O184" s="232"/>
      <c r="P184" s="232"/>
      <c r="Q184" s="232"/>
      <c r="R184" s="232"/>
      <c r="S184" s="232"/>
      <c r="T184" s="232"/>
      <c r="U184" s="232"/>
      <c r="V184" s="232"/>
      <c r="W184" s="232"/>
      <c r="X184" s="232"/>
      <c r="Y184" s="232"/>
      <c r="Z184" s="232"/>
      <c r="AA184" s="232"/>
      <c r="AB184" s="232"/>
      <c r="AC184" s="232"/>
      <c r="AD184" s="232"/>
      <c r="AE184" s="232"/>
      <c r="AF184" s="232"/>
      <c r="AG184" s="23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</row>
    <row r="185" spans="1:103" s="20" customFormat="1" ht="167.25" thickBot="1" x14ac:dyDescent="1.2">
      <c r="A185" s="3">
        <v>4</v>
      </c>
      <c r="B185" s="7" t="s">
        <v>94</v>
      </c>
      <c r="C185" s="3"/>
      <c r="D185" s="3"/>
      <c r="E185" s="3"/>
      <c r="F185" s="3"/>
      <c r="G185" s="3"/>
      <c r="H185" s="3"/>
      <c r="I185" s="3">
        <v>60</v>
      </c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8"/>
      <c r="AB185" s="3"/>
      <c r="AC185" s="3"/>
      <c r="AD185" s="3"/>
      <c r="AE185" s="3"/>
      <c r="AF185" s="3"/>
      <c r="AG185" s="9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</row>
    <row r="186" spans="1:103" s="20" customFormat="1" ht="117.75" customHeight="1" thickBot="1" x14ac:dyDescent="1.2">
      <c r="A186" s="3">
        <v>100</v>
      </c>
      <c r="B186" s="7" t="s">
        <v>187</v>
      </c>
      <c r="C186" s="13"/>
      <c r="D186" s="13"/>
      <c r="E186" s="13"/>
      <c r="F186" s="13">
        <v>5</v>
      </c>
      <c r="G186" s="13"/>
      <c r="H186" s="13">
        <v>82</v>
      </c>
      <c r="I186" s="13">
        <v>30.01</v>
      </c>
      <c r="J186" s="13"/>
      <c r="K186" s="13"/>
      <c r="L186" s="13"/>
      <c r="M186" s="13">
        <v>16</v>
      </c>
      <c r="N186" s="13"/>
      <c r="O186" s="13"/>
      <c r="P186" s="13"/>
      <c r="Q186" s="13"/>
      <c r="R186" s="13"/>
      <c r="S186" s="13"/>
      <c r="T186" s="13"/>
      <c r="U186" s="13"/>
      <c r="V186" s="13"/>
      <c r="W186" s="13">
        <v>5</v>
      </c>
      <c r="X186" s="13"/>
      <c r="Y186" s="13"/>
      <c r="Z186" s="13"/>
      <c r="AA186" s="14"/>
      <c r="AB186" s="13"/>
      <c r="AC186" s="13"/>
      <c r="AD186" s="13"/>
      <c r="AE186" s="13"/>
      <c r="AF186" s="13"/>
      <c r="AG186" s="15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</row>
    <row r="187" spans="1:103" s="20" customFormat="1" ht="104.25" customHeight="1" thickBot="1" x14ac:dyDescent="1.2">
      <c r="A187" s="195">
        <v>78</v>
      </c>
      <c r="B187" s="7" t="s">
        <v>142</v>
      </c>
      <c r="C187" s="195">
        <v>12</v>
      </c>
      <c r="D187" s="195"/>
      <c r="E187" s="195"/>
      <c r="F187" s="195">
        <v>3</v>
      </c>
      <c r="G187" s="195"/>
      <c r="H187" s="195"/>
      <c r="I187" s="195">
        <v>9</v>
      </c>
      <c r="J187" s="195"/>
      <c r="K187" s="195"/>
      <c r="L187" s="195"/>
      <c r="M187" s="195"/>
      <c r="N187" s="195"/>
      <c r="O187" s="5"/>
      <c r="P187" s="195">
        <v>72</v>
      </c>
      <c r="Q187" s="195"/>
      <c r="R187" s="195"/>
      <c r="S187" s="195"/>
      <c r="T187" s="195"/>
      <c r="U187" s="195"/>
      <c r="V187" s="195">
        <v>3</v>
      </c>
      <c r="W187" s="195">
        <v>5</v>
      </c>
      <c r="X187" s="195">
        <v>6.5</v>
      </c>
      <c r="Y187" s="195">
        <v>0.8</v>
      </c>
      <c r="Z187" s="195"/>
      <c r="AA187" s="194"/>
      <c r="AB187" s="195"/>
      <c r="AC187" s="195"/>
      <c r="AD187" s="195"/>
      <c r="AE187" s="195"/>
      <c r="AF187" s="195"/>
      <c r="AG187" s="9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</row>
    <row r="188" spans="1:103" s="20" customFormat="1" ht="98.25" customHeight="1" thickBot="1" x14ac:dyDescent="1.2">
      <c r="A188" s="211">
        <v>7</v>
      </c>
      <c r="B188" s="7" t="s">
        <v>65</v>
      </c>
      <c r="C188" s="211"/>
      <c r="D188" s="211"/>
      <c r="E188" s="211"/>
      <c r="F188" s="211"/>
      <c r="G188" s="211"/>
      <c r="H188" s="211">
        <v>128</v>
      </c>
      <c r="I188" s="211"/>
      <c r="J188" s="211"/>
      <c r="K188" s="211"/>
      <c r="L188" s="211"/>
      <c r="M188" s="211"/>
      <c r="N188" s="211"/>
      <c r="O188" s="211"/>
      <c r="P188" s="211"/>
      <c r="Q188" s="211">
        <v>22</v>
      </c>
      <c r="R188" s="211"/>
      <c r="S188" s="211"/>
      <c r="T188" s="211"/>
      <c r="U188" s="211"/>
      <c r="V188" s="211">
        <v>5</v>
      </c>
      <c r="W188" s="211"/>
      <c r="X188" s="211"/>
      <c r="Y188" s="211"/>
      <c r="Z188" s="211"/>
      <c r="AA188" s="210"/>
      <c r="AB188" s="211"/>
      <c r="AC188" s="211"/>
      <c r="AD188" s="211"/>
      <c r="AE188" s="211"/>
      <c r="AF188" s="211"/>
      <c r="AG188" s="9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</row>
    <row r="189" spans="1:103" s="20" customFormat="1" ht="91.5" customHeight="1" thickBot="1" x14ac:dyDescent="1.2">
      <c r="A189" s="123">
        <v>17</v>
      </c>
      <c r="B189" s="7" t="s">
        <v>59</v>
      </c>
      <c r="C189" s="123"/>
      <c r="D189" s="123"/>
      <c r="E189" s="123"/>
      <c r="F189" s="123"/>
      <c r="G189" s="123"/>
      <c r="H189" s="123"/>
      <c r="I189" s="123"/>
      <c r="J189" s="123"/>
      <c r="K189" s="123">
        <v>20</v>
      </c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>
        <v>15</v>
      </c>
      <c r="Z189" s="123"/>
      <c r="AA189" s="122"/>
      <c r="AB189" s="123"/>
      <c r="AC189" s="123"/>
      <c r="AD189" s="123"/>
      <c r="AE189" s="123"/>
      <c r="AF189" s="123"/>
      <c r="AG189" s="9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</row>
    <row r="190" spans="1:103" s="20" customFormat="1" ht="84" thickBot="1" x14ac:dyDescent="1.2">
      <c r="A190" s="3" t="s">
        <v>41</v>
      </c>
      <c r="B190" s="7" t="s">
        <v>5</v>
      </c>
      <c r="C190" s="3">
        <v>30</v>
      </c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8"/>
      <c r="AB190" s="3"/>
      <c r="AC190" s="3"/>
      <c r="AD190" s="3"/>
      <c r="AE190" s="3"/>
      <c r="AF190" s="3"/>
      <c r="AG190" s="9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</row>
    <row r="191" spans="1:103" s="20" customFormat="1" ht="84" thickBot="1" x14ac:dyDescent="1.2">
      <c r="A191" s="3" t="s">
        <v>41</v>
      </c>
      <c r="B191" s="7" t="s">
        <v>6</v>
      </c>
      <c r="C191" s="3"/>
      <c r="D191" s="3">
        <v>20</v>
      </c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8"/>
      <c r="AB191" s="3"/>
      <c r="AC191" s="3"/>
      <c r="AD191" s="3"/>
      <c r="AE191" s="3"/>
      <c r="AF191" s="3"/>
      <c r="AG191" s="9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</row>
    <row r="192" spans="1:103" s="20" customFormat="1" ht="84" thickBot="1" x14ac:dyDescent="1.2">
      <c r="A192" s="3"/>
      <c r="B192" s="7" t="s">
        <v>43</v>
      </c>
      <c r="C192" s="3">
        <f>C185+C186+C187+C188+C189+C190+C191</f>
        <v>42</v>
      </c>
      <c r="D192" s="3">
        <f t="shared" ref="D192:AG192" si="25">D185+D186+D187+D188+D189+D190+D191</f>
        <v>20</v>
      </c>
      <c r="E192" s="3">
        <f t="shared" si="25"/>
        <v>0</v>
      </c>
      <c r="F192" s="3">
        <f t="shared" si="25"/>
        <v>8</v>
      </c>
      <c r="G192" s="3">
        <f t="shared" si="25"/>
        <v>0</v>
      </c>
      <c r="H192" s="3">
        <f t="shared" si="25"/>
        <v>210</v>
      </c>
      <c r="I192" s="3">
        <f t="shared" si="25"/>
        <v>99.01</v>
      </c>
      <c r="J192" s="3">
        <f t="shared" si="25"/>
        <v>0</v>
      </c>
      <c r="K192" s="3">
        <f t="shared" si="25"/>
        <v>20</v>
      </c>
      <c r="L192" s="3">
        <f t="shared" si="25"/>
        <v>0</v>
      </c>
      <c r="M192" s="3">
        <f t="shared" si="25"/>
        <v>16</v>
      </c>
      <c r="N192" s="3">
        <f t="shared" si="25"/>
        <v>0</v>
      </c>
      <c r="O192" s="3">
        <f t="shared" si="25"/>
        <v>0</v>
      </c>
      <c r="P192" s="3">
        <f t="shared" si="25"/>
        <v>72</v>
      </c>
      <c r="Q192" s="3">
        <f t="shared" si="25"/>
        <v>22</v>
      </c>
      <c r="R192" s="3">
        <f t="shared" si="25"/>
        <v>0</v>
      </c>
      <c r="S192" s="3">
        <f t="shared" si="25"/>
        <v>0</v>
      </c>
      <c r="T192" s="3">
        <f t="shared" si="25"/>
        <v>0</v>
      </c>
      <c r="U192" s="3">
        <f t="shared" si="25"/>
        <v>0</v>
      </c>
      <c r="V192" s="3">
        <f t="shared" si="25"/>
        <v>8</v>
      </c>
      <c r="W192" s="3">
        <f t="shared" si="25"/>
        <v>10</v>
      </c>
      <c r="X192" s="3">
        <f t="shared" si="25"/>
        <v>6.5</v>
      </c>
      <c r="Y192" s="3">
        <f t="shared" si="25"/>
        <v>15.8</v>
      </c>
      <c r="Z192" s="3">
        <f t="shared" si="25"/>
        <v>0</v>
      </c>
      <c r="AA192" s="3">
        <f t="shared" si="25"/>
        <v>0</v>
      </c>
      <c r="AB192" s="3">
        <f t="shared" si="25"/>
        <v>0</v>
      </c>
      <c r="AC192" s="3">
        <f t="shared" si="25"/>
        <v>0</v>
      </c>
      <c r="AD192" s="3">
        <f t="shared" si="25"/>
        <v>0</v>
      </c>
      <c r="AE192" s="3">
        <f t="shared" si="25"/>
        <v>0</v>
      </c>
      <c r="AF192" s="3">
        <f t="shared" si="25"/>
        <v>0</v>
      </c>
      <c r="AG192" s="3">
        <f t="shared" si="25"/>
        <v>0</v>
      </c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</row>
    <row r="193" spans="1:103" s="20" customFormat="1" ht="84" thickBot="1" x14ac:dyDescent="1.2">
      <c r="A193" s="232" t="s">
        <v>48</v>
      </c>
      <c r="B193" s="232"/>
      <c r="C193" s="232"/>
      <c r="D193" s="232"/>
      <c r="E193" s="232"/>
      <c r="F193" s="232"/>
      <c r="G193" s="232"/>
      <c r="H193" s="232"/>
      <c r="I193" s="232"/>
      <c r="J193" s="232"/>
      <c r="K193" s="232"/>
      <c r="L193" s="232"/>
      <c r="M193" s="232"/>
      <c r="N193" s="232"/>
      <c r="O193" s="232"/>
      <c r="P193" s="232"/>
      <c r="Q193" s="232"/>
      <c r="R193" s="232"/>
      <c r="S193" s="232"/>
      <c r="T193" s="232"/>
      <c r="U193" s="232"/>
      <c r="V193" s="232"/>
      <c r="W193" s="232"/>
      <c r="X193" s="232"/>
      <c r="Y193" s="232"/>
      <c r="Z193" s="232"/>
      <c r="AA193" s="232"/>
      <c r="AB193" s="232"/>
      <c r="AC193" s="232"/>
      <c r="AD193" s="232"/>
      <c r="AE193" s="232"/>
      <c r="AF193" s="232"/>
      <c r="AG193" s="23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</row>
    <row r="194" spans="1:103" s="20" customFormat="1" ht="84" thickBot="1" x14ac:dyDescent="1.2">
      <c r="A194" s="208">
        <v>46</v>
      </c>
      <c r="B194" s="7" t="s">
        <v>49</v>
      </c>
      <c r="C194" s="208"/>
      <c r="D194" s="208"/>
      <c r="E194" s="208"/>
      <c r="F194" s="208"/>
      <c r="G194" s="208"/>
      <c r="H194" s="208"/>
      <c r="I194" s="208"/>
      <c r="J194" s="208"/>
      <c r="K194" s="208"/>
      <c r="L194" s="208"/>
      <c r="M194" s="208"/>
      <c r="N194" s="208"/>
      <c r="O194" s="208"/>
      <c r="P194" s="208"/>
      <c r="Q194" s="208">
        <v>200</v>
      </c>
      <c r="R194" s="208"/>
      <c r="S194" s="208"/>
      <c r="T194" s="208"/>
      <c r="U194" s="208"/>
      <c r="V194" s="208"/>
      <c r="W194" s="208"/>
      <c r="X194" s="208"/>
      <c r="Y194" s="208"/>
      <c r="Z194" s="208"/>
      <c r="AA194" s="207"/>
      <c r="AB194" s="208"/>
      <c r="AC194" s="208"/>
      <c r="AD194" s="208"/>
      <c r="AE194" s="208"/>
      <c r="AF194" s="208"/>
      <c r="AG194" s="9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</row>
    <row r="195" spans="1:103" s="20" customFormat="1" ht="84" thickBot="1" x14ac:dyDescent="1.2">
      <c r="A195" s="189">
        <v>89</v>
      </c>
      <c r="B195" s="7" t="s">
        <v>85</v>
      </c>
      <c r="C195" s="189">
        <v>50</v>
      </c>
      <c r="D195" s="189"/>
      <c r="E195" s="189"/>
      <c r="F195" s="189"/>
      <c r="G195" s="189"/>
      <c r="H195" s="189"/>
      <c r="I195" s="189"/>
      <c r="J195" s="189"/>
      <c r="K195" s="189"/>
      <c r="L195" s="189"/>
      <c r="M195" s="189"/>
      <c r="N195" s="189"/>
      <c r="O195" s="189"/>
      <c r="P195" s="189"/>
      <c r="Q195" s="189"/>
      <c r="R195" s="189"/>
      <c r="S195" s="189"/>
      <c r="T195" s="189"/>
      <c r="U195" s="189"/>
      <c r="V195" s="189"/>
      <c r="W195" s="189"/>
      <c r="X195" s="189"/>
      <c r="Y195" s="189"/>
      <c r="Z195" s="189"/>
      <c r="AA195" s="188"/>
      <c r="AB195" s="189"/>
      <c r="AC195" s="189"/>
      <c r="AD195" s="189"/>
      <c r="AE195" s="189"/>
      <c r="AF195" s="189"/>
      <c r="AG195" s="9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</row>
    <row r="196" spans="1:103" s="20" customFormat="1" ht="86.25" customHeight="1" thickBot="1" x14ac:dyDescent="1.2">
      <c r="A196" s="208">
        <v>70</v>
      </c>
      <c r="B196" s="7" t="s">
        <v>40</v>
      </c>
      <c r="C196" s="208"/>
      <c r="D196" s="208"/>
      <c r="E196" s="208"/>
      <c r="F196" s="208"/>
      <c r="G196" s="208"/>
      <c r="H196" s="208"/>
      <c r="I196" s="208"/>
      <c r="J196" s="10">
        <v>100</v>
      </c>
      <c r="K196" s="208"/>
      <c r="L196" s="208"/>
      <c r="M196" s="208"/>
      <c r="N196" s="208"/>
      <c r="O196" s="208"/>
      <c r="P196" s="208"/>
      <c r="Q196" s="208"/>
      <c r="R196" s="208"/>
      <c r="S196" s="208"/>
      <c r="T196" s="208"/>
      <c r="U196" s="208"/>
      <c r="V196" s="208"/>
      <c r="W196" s="208"/>
      <c r="X196" s="208"/>
      <c r="Y196" s="208"/>
      <c r="Z196" s="208"/>
      <c r="AA196" s="207"/>
      <c r="AB196" s="208"/>
      <c r="AC196" s="208"/>
      <c r="AD196" s="208"/>
      <c r="AE196" s="208"/>
      <c r="AF196" s="208"/>
      <c r="AG196" s="9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</row>
    <row r="197" spans="1:103" s="20" customFormat="1" ht="84" thickBot="1" x14ac:dyDescent="1.2">
      <c r="A197" s="3"/>
      <c r="B197" s="7" t="s">
        <v>43</v>
      </c>
      <c r="C197" s="3">
        <f>C194+C195+C196</f>
        <v>50</v>
      </c>
      <c r="D197" s="3">
        <f t="shared" ref="D197:AG197" si="26">D194+D195+D196</f>
        <v>0</v>
      </c>
      <c r="E197" s="3">
        <f t="shared" si="26"/>
        <v>0</v>
      </c>
      <c r="F197" s="3">
        <f t="shared" si="26"/>
        <v>0</v>
      </c>
      <c r="G197" s="3">
        <f t="shared" si="26"/>
        <v>0</v>
      </c>
      <c r="H197" s="3">
        <f t="shared" si="26"/>
        <v>0</v>
      </c>
      <c r="I197" s="3">
        <f t="shared" si="26"/>
        <v>0</v>
      </c>
      <c r="J197" s="3">
        <f t="shared" si="26"/>
        <v>100</v>
      </c>
      <c r="K197" s="3">
        <f t="shared" si="26"/>
        <v>0</v>
      </c>
      <c r="L197" s="3">
        <f t="shared" si="26"/>
        <v>0</v>
      </c>
      <c r="M197" s="3">
        <f t="shared" si="26"/>
        <v>0</v>
      </c>
      <c r="N197" s="3">
        <f t="shared" si="26"/>
        <v>0</v>
      </c>
      <c r="O197" s="3">
        <f t="shared" si="26"/>
        <v>0</v>
      </c>
      <c r="P197" s="3">
        <f t="shared" si="26"/>
        <v>0</v>
      </c>
      <c r="Q197" s="3">
        <f t="shared" si="26"/>
        <v>200</v>
      </c>
      <c r="R197" s="3">
        <f t="shared" si="26"/>
        <v>0</v>
      </c>
      <c r="S197" s="3">
        <f t="shared" si="26"/>
        <v>0</v>
      </c>
      <c r="T197" s="3">
        <f t="shared" si="26"/>
        <v>0</v>
      </c>
      <c r="U197" s="3">
        <f t="shared" si="26"/>
        <v>0</v>
      </c>
      <c r="V197" s="3">
        <f t="shared" si="26"/>
        <v>0</v>
      </c>
      <c r="W197" s="3">
        <f t="shared" si="26"/>
        <v>0</v>
      </c>
      <c r="X197" s="3">
        <f t="shared" si="26"/>
        <v>0</v>
      </c>
      <c r="Y197" s="3">
        <f t="shared" si="26"/>
        <v>0</v>
      </c>
      <c r="Z197" s="3">
        <f t="shared" si="26"/>
        <v>0</v>
      </c>
      <c r="AA197" s="3">
        <f t="shared" si="26"/>
        <v>0</v>
      </c>
      <c r="AB197" s="3">
        <f t="shared" si="26"/>
        <v>0</v>
      </c>
      <c r="AC197" s="3">
        <f t="shared" si="26"/>
        <v>0</v>
      </c>
      <c r="AD197" s="3">
        <f t="shared" si="26"/>
        <v>0</v>
      </c>
      <c r="AE197" s="3">
        <f t="shared" si="26"/>
        <v>0</v>
      </c>
      <c r="AF197" s="3">
        <f t="shared" si="26"/>
        <v>0</v>
      </c>
      <c r="AG197" s="3">
        <f t="shared" si="26"/>
        <v>0</v>
      </c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</row>
    <row r="198" spans="1:103" s="20" customFormat="1" ht="167.25" thickBot="1" x14ac:dyDescent="1.2">
      <c r="A198" s="3"/>
      <c r="B198" s="7" t="s">
        <v>51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8"/>
      <c r="AB198" s="3"/>
      <c r="AC198" s="3"/>
      <c r="AD198" s="3"/>
      <c r="AE198" s="3"/>
      <c r="AF198" s="3">
        <v>1.2</v>
      </c>
      <c r="AG198" s="5">
        <v>1.8</v>
      </c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</row>
    <row r="199" spans="1:103" s="20" customFormat="1" ht="84" thickBot="1" x14ac:dyDescent="1.2">
      <c r="A199" s="3"/>
      <c r="B199" s="11" t="s">
        <v>52</v>
      </c>
      <c r="C199" s="3">
        <f t="shared" ref="C199:AE199" si="27">SUM(C183+C192+C197)</f>
        <v>132</v>
      </c>
      <c r="D199" s="3">
        <f t="shared" si="27"/>
        <v>20</v>
      </c>
      <c r="E199" s="3">
        <f t="shared" si="27"/>
        <v>0</v>
      </c>
      <c r="F199" s="3">
        <f t="shared" si="27"/>
        <v>51</v>
      </c>
      <c r="G199" s="3">
        <f t="shared" si="27"/>
        <v>0</v>
      </c>
      <c r="H199" s="3">
        <f t="shared" si="27"/>
        <v>210</v>
      </c>
      <c r="I199" s="3">
        <f t="shared" si="27"/>
        <v>99.01</v>
      </c>
      <c r="J199" s="3">
        <f t="shared" si="27"/>
        <v>220</v>
      </c>
      <c r="K199" s="3">
        <f t="shared" si="27"/>
        <v>20</v>
      </c>
      <c r="L199" s="3">
        <f t="shared" si="27"/>
        <v>0</v>
      </c>
      <c r="M199" s="3">
        <f t="shared" si="27"/>
        <v>16</v>
      </c>
      <c r="N199" s="3">
        <f t="shared" si="27"/>
        <v>0</v>
      </c>
      <c r="O199" s="3">
        <f t="shared" si="27"/>
        <v>0</v>
      </c>
      <c r="P199" s="3">
        <f t="shared" si="27"/>
        <v>72</v>
      </c>
      <c r="Q199" s="3">
        <f t="shared" si="27"/>
        <v>420</v>
      </c>
      <c r="R199" s="3">
        <f t="shared" si="27"/>
        <v>0</v>
      </c>
      <c r="S199" s="3">
        <f t="shared" si="27"/>
        <v>0</v>
      </c>
      <c r="T199" s="3">
        <f t="shared" si="27"/>
        <v>20</v>
      </c>
      <c r="U199" s="3">
        <f t="shared" si="27"/>
        <v>0</v>
      </c>
      <c r="V199" s="3">
        <f t="shared" si="27"/>
        <v>23</v>
      </c>
      <c r="W199" s="3">
        <f t="shared" si="27"/>
        <v>10</v>
      </c>
      <c r="X199" s="3">
        <f t="shared" si="27"/>
        <v>6.5</v>
      </c>
      <c r="Y199" s="3">
        <f t="shared" si="27"/>
        <v>40.799999999999997</v>
      </c>
      <c r="Z199" s="3">
        <f t="shared" si="27"/>
        <v>0</v>
      </c>
      <c r="AA199" s="3">
        <f t="shared" si="27"/>
        <v>0</v>
      </c>
      <c r="AB199" s="3">
        <f t="shared" si="27"/>
        <v>0</v>
      </c>
      <c r="AC199" s="3">
        <f t="shared" si="27"/>
        <v>5</v>
      </c>
      <c r="AD199" s="3">
        <f t="shared" si="27"/>
        <v>0</v>
      </c>
      <c r="AE199" s="3">
        <f t="shared" si="27"/>
        <v>0</v>
      </c>
      <c r="AF199" s="3">
        <v>1.2</v>
      </c>
      <c r="AG199" s="3">
        <v>1.8</v>
      </c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</row>
    <row r="200" spans="1:103" s="17" customFormat="1" ht="110.25" customHeight="1" x14ac:dyDescent="1.1499999999999999">
      <c r="A200" s="232" t="s">
        <v>1</v>
      </c>
      <c r="B200" s="232"/>
      <c r="C200" s="232"/>
      <c r="D200" s="232"/>
      <c r="E200" s="232"/>
      <c r="F200" s="232"/>
      <c r="G200" s="232"/>
      <c r="H200" s="232"/>
      <c r="I200" s="232"/>
      <c r="J200" s="232"/>
      <c r="K200" s="232"/>
      <c r="L200" s="232"/>
      <c r="M200" s="232"/>
      <c r="N200" s="232"/>
      <c r="O200" s="232"/>
      <c r="P200" s="232"/>
      <c r="Q200" s="232"/>
      <c r="R200" s="232"/>
      <c r="S200" s="232"/>
      <c r="T200" s="232"/>
      <c r="U200" s="232"/>
      <c r="V200" s="232"/>
      <c r="W200" s="232"/>
      <c r="X200" s="232"/>
      <c r="Y200" s="232"/>
      <c r="Z200" s="232"/>
      <c r="AA200" s="232"/>
      <c r="AB200" s="232"/>
      <c r="AC200" s="232"/>
      <c r="AD200" s="232"/>
      <c r="AE200" s="232"/>
      <c r="AF200" s="232"/>
      <c r="AG200" s="232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</row>
    <row r="201" spans="1:103" s="18" customFormat="1" ht="71.25" customHeight="1" thickBot="1" x14ac:dyDescent="1.2">
      <c r="A201" s="232" t="s">
        <v>88</v>
      </c>
      <c r="B201" s="232"/>
      <c r="C201" s="232"/>
      <c r="D201" s="232"/>
      <c r="E201" s="232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P201" s="232"/>
      <c r="Q201" s="232"/>
      <c r="R201" s="232"/>
      <c r="S201" s="232"/>
      <c r="T201" s="232"/>
      <c r="U201" s="232"/>
      <c r="V201" s="232"/>
      <c r="W201" s="232"/>
      <c r="X201" s="232"/>
      <c r="Y201" s="232"/>
      <c r="Z201" s="232"/>
      <c r="AA201" s="232"/>
      <c r="AB201" s="232"/>
      <c r="AC201" s="232"/>
      <c r="AD201" s="232"/>
      <c r="AE201" s="232"/>
      <c r="AF201" s="232"/>
      <c r="AG201" s="232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</row>
    <row r="202" spans="1:103" ht="70.5" customHeight="1" x14ac:dyDescent="1.1499999999999999">
      <c r="A202" s="244" t="s">
        <v>3</v>
      </c>
      <c r="B202" s="232" t="s">
        <v>4</v>
      </c>
      <c r="C202" s="245" t="s">
        <v>5</v>
      </c>
      <c r="D202" s="245" t="s">
        <v>6</v>
      </c>
      <c r="E202" s="245" t="s">
        <v>7</v>
      </c>
      <c r="F202" s="245" t="s">
        <v>8</v>
      </c>
      <c r="G202" s="245" t="s">
        <v>9</v>
      </c>
      <c r="H202" s="245" t="s">
        <v>10</v>
      </c>
      <c r="I202" s="245" t="s">
        <v>11</v>
      </c>
      <c r="J202" s="245" t="s">
        <v>12</v>
      </c>
      <c r="K202" s="245" t="s">
        <v>13</v>
      </c>
      <c r="L202" s="245" t="s">
        <v>14</v>
      </c>
      <c r="M202" s="245" t="s">
        <v>15</v>
      </c>
      <c r="N202" s="245" t="s">
        <v>16</v>
      </c>
      <c r="O202" s="245" t="s">
        <v>17</v>
      </c>
      <c r="P202" s="245" t="s">
        <v>18</v>
      </c>
      <c r="Q202" s="245" t="s">
        <v>19</v>
      </c>
      <c r="R202" s="245" t="s">
        <v>20</v>
      </c>
      <c r="S202" s="245" t="s">
        <v>21</v>
      </c>
      <c r="T202" s="245" t="s">
        <v>22</v>
      </c>
      <c r="U202" s="245" t="s">
        <v>23</v>
      </c>
      <c r="V202" s="245" t="s">
        <v>24</v>
      </c>
      <c r="W202" s="245" t="s">
        <v>25</v>
      </c>
      <c r="X202" s="245" t="s">
        <v>26</v>
      </c>
      <c r="Y202" s="245" t="s">
        <v>27</v>
      </c>
      <c r="Z202" s="245" t="s">
        <v>28</v>
      </c>
      <c r="AA202" s="246" t="s">
        <v>29</v>
      </c>
      <c r="AB202" s="245" t="s">
        <v>30</v>
      </c>
      <c r="AC202" s="246" t="s">
        <v>31</v>
      </c>
      <c r="AD202" s="245" t="s">
        <v>32</v>
      </c>
      <c r="AE202" s="245" t="s">
        <v>33</v>
      </c>
      <c r="AF202" s="245" t="s">
        <v>34</v>
      </c>
      <c r="AG202" s="245" t="s">
        <v>35</v>
      </c>
    </row>
    <row r="203" spans="1:103" ht="409.6" customHeight="1" x14ac:dyDescent="1.1499999999999999">
      <c r="A203" s="244"/>
      <c r="B203" s="232"/>
      <c r="C203" s="245"/>
      <c r="D203" s="245"/>
      <c r="E203" s="245"/>
      <c r="F203" s="245"/>
      <c r="G203" s="245"/>
      <c r="H203" s="245"/>
      <c r="I203" s="245"/>
      <c r="J203" s="245"/>
      <c r="K203" s="245"/>
      <c r="L203" s="245"/>
      <c r="M203" s="245"/>
      <c r="N203" s="245"/>
      <c r="O203" s="245"/>
      <c r="P203" s="245"/>
      <c r="Q203" s="245"/>
      <c r="R203" s="245"/>
      <c r="S203" s="245"/>
      <c r="T203" s="245"/>
      <c r="U203" s="245"/>
      <c r="V203" s="245"/>
      <c r="W203" s="245"/>
      <c r="X203" s="245"/>
      <c r="Y203" s="245"/>
      <c r="Z203" s="245"/>
      <c r="AA203" s="246"/>
      <c r="AB203" s="245"/>
      <c r="AC203" s="246"/>
      <c r="AD203" s="245"/>
      <c r="AE203" s="245"/>
      <c r="AF203" s="245"/>
      <c r="AG203" s="245"/>
    </row>
    <row r="204" spans="1:103" ht="84" thickBot="1" x14ac:dyDescent="1.2">
      <c r="A204" s="3">
        <v>1</v>
      </c>
      <c r="B204" s="4">
        <v>2</v>
      </c>
      <c r="C204" s="3">
        <v>3</v>
      </c>
      <c r="D204" s="3">
        <v>4</v>
      </c>
      <c r="E204" s="3">
        <v>5</v>
      </c>
      <c r="F204" s="3">
        <v>6</v>
      </c>
      <c r="G204" s="3">
        <v>7</v>
      </c>
      <c r="H204" s="3" t="s">
        <v>36</v>
      </c>
      <c r="I204" s="3">
        <v>9</v>
      </c>
      <c r="J204" s="3">
        <v>10</v>
      </c>
      <c r="K204" s="3">
        <v>11</v>
      </c>
      <c r="L204" s="3">
        <v>12</v>
      </c>
      <c r="M204" s="3">
        <v>13</v>
      </c>
      <c r="N204" s="3">
        <v>14</v>
      </c>
      <c r="O204" s="3">
        <v>15</v>
      </c>
      <c r="P204" s="3">
        <v>16</v>
      </c>
      <c r="Q204" s="3">
        <v>17</v>
      </c>
      <c r="R204" s="3">
        <v>18</v>
      </c>
      <c r="S204" s="3">
        <v>19</v>
      </c>
      <c r="T204" s="3">
        <v>20</v>
      </c>
      <c r="U204" s="3">
        <v>21</v>
      </c>
      <c r="V204" s="3">
        <v>22</v>
      </c>
      <c r="W204" s="3">
        <v>23</v>
      </c>
      <c r="X204" s="3">
        <v>24</v>
      </c>
      <c r="Y204" s="3">
        <v>25</v>
      </c>
      <c r="Z204" s="3">
        <v>26</v>
      </c>
      <c r="AA204" s="4">
        <v>27</v>
      </c>
      <c r="AB204" s="3">
        <v>28</v>
      </c>
      <c r="AC204" s="3">
        <v>29</v>
      </c>
      <c r="AD204" s="3">
        <v>30</v>
      </c>
      <c r="AE204" s="3">
        <v>31</v>
      </c>
      <c r="AF204" s="3">
        <v>32</v>
      </c>
      <c r="AG204" s="5">
        <v>33</v>
      </c>
    </row>
    <row r="205" spans="1:103" s="2" customFormat="1" ht="71.25" customHeight="1" thickBot="1" x14ac:dyDescent="1.2">
      <c r="A205" s="232" t="s">
        <v>37</v>
      </c>
      <c r="B205" s="232"/>
      <c r="C205" s="232"/>
      <c r="D205" s="232"/>
      <c r="E205" s="232"/>
      <c r="F205" s="232"/>
      <c r="G205" s="232"/>
      <c r="H205" s="232"/>
      <c r="I205" s="232"/>
      <c r="J205" s="232"/>
      <c r="K205" s="232"/>
      <c r="L205" s="232"/>
      <c r="M205" s="232"/>
      <c r="N205" s="232"/>
      <c r="O205" s="232"/>
      <c r="P205" s="232"/>
      <c r="Q205" s="232"/>
      <c r="R205" s="232"/>
      <c r="S205" s="232"/>
      <c r="T205" s="232"/>
      <c r="U205" s="232"/>
      <c r="V205" s="232"/>
      <c r="W205" s="232"/>
      <c r="X205" s="232"/>
      <c r="Y205" s="232"/>
      <c r="Z205" s="232"/>
      <c r="AA205" s="232"/>
      <c r="AB205" s="232"/>
      <c r="AC205" s="232"/>
      <c r="AD205" s="232"/>
      <c r="AE205" s="232"/>
      <c r="AF205" s="232"/>
      <c r="AG205" s="232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</row>
    <row r="206" spans="1:103" ht="97.5" customHeight="1" x14ac:dyDescent="1.1499999999999999">
      <c r="A206" s="133">
        <v>16</v>
      </c>
      <c r="B206" s="7" t="s">
        <v>90</v>
      </c>
      <c r="C206" s="13">
        <v>21</v>
      </c>
      <c r="D206" s="13"/>
      <c r="E206" s="13"/>
      <c r="F206" s="13"/>
      <c r="G206" s="13"/>
      <c r="H206" s="13"/>
      <c r="I206" s="13">
        <v>13</v>
      </c>
      <c r="J206" s="13"/>
      <c r="K206" s="13"/>
      <c r="L206" s="13"/>
      <c r="M206" s="13"/>
      <c r="N206" s="13">
        <v>78</v>
      </c>
      <c r="O206" s="13"/>
      <c r="P206" s="13"/>
      <c r="Q206" s="13">
        <v>19</v>
      </c>
      <c r="R206" s="13"/>
      <c r="S206" s="13"/>
      <c r="T206" s="13"/>
      <c r="U206" s="13"/>
      <c r="V206" s="13"/>
      <c r="W206" s="13">
        <v>10</v>
      </c>
      <c r="X206" s="13"/>
      <c r="Y206" s="13"/>
      <c r="Z206" s="13"/>
      <c r="AA206" s="14"/>
      <c r="AB206" s="13"/>
      <c r="AC206" s="13"/>
      <c r="AD206" s="13"/>
      <c r="AE206" s="13"/>
      <c r="AF206" s="13"/>
      <c r="AG206" s="13"/>
    </row>
    <row r="207" spans="1:103" ht="120.75" customHeight="1" x14ac:dyDescent="1.1499999999999999">
      <c r="A207" s="123">
        <v>103</v>
      </c>
      <c r="B207" s="7" t="s">
        <v>77</v>
      </c>
      <c r="C207" s="123"/>
      <c r="D207" s="123"/>
      <c r="E207" s="123">
        <v>2</v>
      </c>
      <c r="F207" s="123"/>
      <c r="G207" s="123"/>
      <c r="H207" s="123"/>
      <c r="I207" s="123">
        <v>182.8</v>
      </c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>
        <v>7</v>
      </c>
      <c r="W207" s="123"/>
      <c r="X207" s="123"/>
      <c r="Y207" s="123">
        <v>4</v>
      </c>
      <c r="Z207" s="123"/>
      <c r="AA207" s="122"/>
      <c r="AB207" s="123"/>
      <c r="AC207" s="123"/>
      <c r="AD207" s="123"/>
      <c r="AE207" s="123"/>
      <c r="AF207" s="123"/>
      <c r="AG207" s="9"/>
    </row>
    <row r="208" spans="1:103" ht="116.25" customHeight="1" x14ac:dyDescent="1.1499999999999999">
      <c r="A208" s="123">
        <v>4</v>
      </c>
      <c r="B208" s="7" t="s">
        <v>200</v>
      </c>
      <c r="C208" s="123"/>
      <c r="D208" s="123"/>
      <c r="E208" s="123"/>
      <c r="F208" s="123"/>
      <c r="G208" s="123"/>
      <c r="H208" s="123"/>
      <c r="I208" s="123">
        <v>60</v>
      </c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2"/>
      <c r="AB208" s="123"/>
      <c r="AC208" s="123"/>
      <c r="AD208" s="123"/>
      <c r="AE208" s="123"/>
      <c r="AF208" s="123"/>
      <c r="AG208" s="9"/>
    </row>
    <row r="209" spans="1:103" ht="90.75" customHeight="1" x14ac:dyDescent="1.1499999999999999">
      <c r="A209" s="123">
        <v>62</v>
      </c>
      <c r="B209" s="7" t="s">
        <v>185</v>
      </c>
      <c r="C209" s="123"/>
      <c r="D209" s="123"/>
      <c r="E209" s="123"/>
      <c r="F209" s="123"/>
      <c r="G209" s="123"/>
      <c r="H209" s="123"/>
      <c r="I209" s="123"/>
      <c r="J209" s="123">
        <v>40</v>
      </c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>
        <v>15</v>
      </c>
      <c r="Z209" s="123"/>
      <c r="AA209" s="122"/>
      <c r="AB209" s="123"/>
      <c r="AC209" s="123"/>
      <c r="AD209" s="123"/>
      <c r="AE209" s="123"/>
      <c r="AF209" s="123"/>
      <c r="AG209" s="9"/>
    </row>
    <row r="210" spans="1:103" ht="166.5" x14ac:dyDescent="1.1499999999999999">
      <c r="A210" s="3" t="s">
        <v>41</v>
      </c>
      <c r="B210" s="7" t="s">
        <v>42</v>
      </c>
      <c r="C210" s="3">
        <v>40</v>
      </c>
      <c r="D210" s="3"/>
      <c r="E210" s="3"/>
      <c r="F210" s="3"/>
      <c r="G210" s="3"/>
      <c r="H210" s="3"/>
      <c r="I210" s="10"/>
      <c r="J210" s="10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8"/>
      <c r="AB210" s="3"/>
      <c r="AC210" s="3"/>
      <c r="AD210" s="3"/>
      <c r="AE210" s="3"/>
      <c r="AF210" s="3"/>
      <c r="AG210" s="9"/>
    </row>
    <row r="211" spans="1:103" ht="84" thickBot="1" x14ac:dyDescent="1.2">
      <c r="A211" s="3"/>
      <c r="B211" s="7" t="s">
        <v>43</v>
      </c>
      <c r="C211" s="3">
        <f t="shared" ref="C211:AG211" si="28">SUM(C206:C210)</f>
        <v>61</v>
      </c>
      <c r="D211" s="3">
        <f t="shared" si="28"/>
        <v>0</v>
      </c>
      <c r="E211" s="3">
        <f t="shared" si="28"/>
        <v>2</v>
      </c>
      <c r="F211" s="3">
        <f t="shared" si="28"/>
        <v>0</v>
      </c>
      <c r="G211" s="3">
        <f t="shared" si="28"/>
        <v>0</v>
      </c>
      <c r="H211" s="3">
        <f t="shared" si="28"/>
        <v>0</v>
      </c>
      <c r="I211" s="3">
        <f t="shared" si="28"/>
        <v>255.8</v>
      </c>
      <c r="J211" s="3">
        <f t="shared" si="28"/>
        <v>40</v>
      </c>
      <c r="K211" s="3">
        <f t="shared" si="28"/>
        <v>0</v>
      </c>
      <c r="L211" s="3">
        <f t="shared" si="28"/>
        <v>0</v>
      </c>
      <c r="M211" s="3">
        <f t="shared" si="28"/>
        <v>0</v>
      </c>
      <c r="N211" s="3">
        <f t="shared" si="28"/>
        <v>78</v>
      </c>
      <c r="O211" s="3">
        <f t="shared" si="28"/>
        <v>0</v>
      </c>
      <c r="P211" s="3">
        <f t="shared" si="28"/>
        <v>0</v>
      </c>
      <c r="Q211" s="3">
        <f t="shared" si="28"/>
        <v>19</v>
      </c>
      <c r="R211" s="3">
        <f t="shared" si="28"/>
        <v>0</v>
      </c>
      <c r="S211" s="3">
        <f t="shared" si="28"/>
        <v>0</v>
      </c>
      <c r="T211" s="3">
        <f t="shared" si="28"/>
        <v>0</v>
      </c>
      <c r="U211" s="3">
        <f t="shared" si="28"/>
        <v>0</v>
      </c>
      <c r="V211" s="3">
        <f t="shared" si="28"/>
        <v>7</v>
      </c>
      <c r="W211" s="3">
        <f t="shared" si="28"/>
        <v>10</v>
      </c>
      <c r="X211" s="3">
        <f t="shared" si="28"/>
        <v>0</v>
      </c>
      <c r="Y211" s="3">
        <f t="shared" si="28"/>
        <v>19</v>
      </c>
      <c r="Z211" s="3">
        <f t="shared" si="28"/>
        <v>0</v>
      </c>
      <c r="AA211" s="8">
        <f t="shared" si="28"/>
        <v>0</v>
      </c>
      <c r="AB211" s="3">
        <f t="shared" si="28"/>
        <v>0</v>
      </c>
      <c r="AC211" s="3">
        <f t="shared" si="28"/>
        <v>0</v>
      </c>
      <c r="AD211" s="3">
        <f t="shared" si="28"/>
        <v>0</v>
      </c>
      <c r="AE211" s="3">
        <f t="shared" si="28"/>
        <v>0</v>
      </c>
      <c r="AF211" s="3">
        <f t="shared" si="28"/>
        <v>0</v>
      </c>
      <c r="AG211" s="3">
        <f t="shared" si="28"/>
        <v>0</v>
      </c>
    </row>
    <row r="212" spans="1:103" s="2" customFormat="1" ht="84" thickBot="1" x14ac:dyDescent="1.2">
      <c r="A212" s="232" t="s">
        <v>44</v>
      </c>
      <c r="B212" s="232"/>
      <c r="C212" s="232"/>
      <c r="D212" s="232"/>
      <c r="E212" s="232"/>
      <c r="F212" s="232"/>
      <c r="G212" s="232"/>
      <c r="H212" s="232"/>
      <c r="I212" s="232"/>
      <c r="J212" s="232"/>
      <c r="K212" s="232"/>
      <c r="L212" s="232"/>
      <c r="M212" s="232"/>
      <c r="N212" s="232"/>
      <c r="O212" s="232"/>
      <c r="P212" s="232"/>
      <c r="Q212" s="232"/>
      <c r="R212" s="232"/>
      <c r="S212" s="232"/>
      <c r="T212" s="232"/>
      <c r="U212" s="232"/>
      <c r="V212" s="232"/>
      <c r="W212" s="232"/>
      <c r="X212" s="232"/>
      <c r="Y212" s="232"/>
      <c r="Z212" s="232"/>
      <c r="AA212" s="232"/>
      <c r="AB212" s="232"/>
      <c r="AC212" s="232"/>
      <c r="AD212" s="232"/>
      <c r="AE212" s="232"/>
      <c r="AF212" s="232"/>
      <c r="AG212" s="232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</row>
    <row r="213" spans="1:103" ht="254.25" customHeight="1" x14ac:dyDescent="1.1499999999999999">
      <c r="A213" s="123">
        <v>95.96</v>
      </c>
      <c r="B213" s="7" t="s">
        <v>173</v>
      </c>
      <c r="C213" s="3"/>
      <c r="D213" s="3"/>
      <c r="E213" s="3"/>
      <c r="F213" s="3"/>
      <c r="G213" s="3"/>
      <c r="H213" s="3"/>
      <c r="I213" s="3">
        <v>56</v>
      </c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>
        <v>6</v>
      </c>
      <c r="X213" s="3"/>
      <c r="Y213" s="3"/>
      <c r="Z213" s="3"/>
      <c r="AA213" s="8"/>
      <c r="AB213" s="3"/>
      <c r="AC213" s="3"/>
      <c r="AD213" s="3"/>
      <c r="AE213" s="3"/>
      <c r="AF213" s="3"/>
      <c r="AG213" s="9"/>
    </row>
    <row r="214" spans="1:103" ht="200.25" customHeight="1" x14ac:dyDescent="1.1499999999999999">
      <c r="A214" s="128">
        <v>98</v>
      </c>
      <c r="B214" s="7" t="s">
        <v>178</v>
      </c>
      <c r="C214" s="128"/>
      <c r="D214" s="128"/>
      <c r="E214" s="128"/>
      <c r="F214" s="128"/>
      <c r="G214" s="128"/>
      <c r="H214" s="128">
        <v>45</v>
      </c>
      <c r="I214" s="128">
        <v>63</v>
      </c>
      <c r="J214" s="128"/>
      <c r="K214" s="128"/>
      <c r="L214" s="128"/>
      <c r="M214" s="128">
        <v>40</v>
      </c>
      <c r="N214" s="128"/>
      <c r="O214" s="128"/>
      <c r="P214" s="128"/>
      <c r="Q214" s="128"/>
      <c r="R214" s="128"/>
      <c r="S214" s="128"/>
      <c r="T214" s="128"/>
      <c r="U214" s="128"/>
      <c r="V214" s="128"/>
      <c r="W214" s="128">
        <v>5</v>
      </c>
      <c r="X214" s="128">
        <v>3</v>
      </c>
      <c r="Y214" s="128"/>
      <c r="Z214" s="128"/>
      <c r="AA214" s="127"/>
      <c r="AB214" s="128"/>
      <c r="AC214" s="128"/>
      <c r="AD214" s="128"/>
      <c r="AE214" s="128"/>
      <c r="AF214" s="128"/>
      <c r="AG214" s="9"/>
    </row>
    <row r="215" spans="1:103" ht="113.25" customHeight="1" x14ac:dyDescent="1.1499999999999999">
      <c r="A215" s="3">
        <v>72</v>
      </c>
      <c r="B215" s="7" t="s">
        <v>146</v>
      </c>
      <c r="C215" s="3">
        <v>25</v>
      </c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>
        <v>59</v>
      </c>
      <c r="P215" s="3"/>
      <c r="Q215" s="3">
        <v>23</v>
      </c>
      <c r="R215" s="3"/>
      <c r="S215" s="3"/>
      <c r="T215" s="3"/>
      <c r="U215" s="3"/>
      <c r="V215" s="3"/>
      <c r="W215" s="3">
        <v>5</v>
      </c>
      <c r="X215" s="3"/>
      <c r="Y215" s="3"/>
      <c r="Z215" s="3"/>
      <c r="AA215" s="8"/>
      <c r="AB215" s="3"/>
      <c r="AC215" s="3"/>
      <c r="AD215" s="3"/>
      <c r="AE215" s="3"/>
      <c r="AF215" s="3"/>
      <c r="AG215" s="9"/>
    </row>
    <row r="216" spans="1:103" ht="104.25" customHeight="1" x14ac:dyDescent="1.1499999999999999">
      <c r="A216" s="195">
        <v>105</v>
      </c>
      <c r="B216" s="7" t="s">
        <v>179</v>
      </c>
      <c r="C216" s="195"/>
      <c r="D216" s="195"/>
      <c r="E216" s="195"/>
      <c r="F216" s="195">
        <v>45</v>
      </c>
      <c r="G216" s="195"/>
      <c r="H216" s="195"/>
      <c r="I216" s="195">
        <v>42.7</v>
      </c>
      <c r="J216" s="195"/>
      <c r="K216" s="195"/>
      <c r="L216" s="195"/>
      <c r="M216" s="195"/>
      <c r="N216" s="195"/>
      <c r="O216" s="195"/>
      <c r="P216" s="195"/>
      <c r="Q216" s="195"/>
      <c r="R216" s="195"/>
      <c r="S216" s="195"/>
      <c r="T216" s="195"/>
      <c r="U216" s="195"/>
      <c r="V216" s="195">
        <v>3.4</v>
      </c>
      <c r="W216" s="195"/>
      <c r="X216" s="195"/>
      <c r="Y216" s="195"/>
      <c r="Z216" s="195"/>
      <c r="AA216" s="194"/>
      <c r="AB216" s="195"/>
      <c r="AC216" s="195"/>
      <c r="AD216" s="195"/>
      <c r="AE216" s="195"/>
      <c r="AF216" s="195"/>
      <c r="AG216" s="9"/>
    </row>
    <row r="217" spans="1:103" s="19" customFormat="1" ht="86.25" customHeight="1" x14ac:dyDescent="1.1499999999999999">
      <c r="A217" s="123">
        <v>57</v>
      </c>
      <c r="B217" s="7" t="s">
        <v>56</v>
      </c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>
        <v>15</v>
      </c>
      <c r="Z217" s="123"/>
      <c r="AA217" s="4">
        <v>1</v>
      </c>
      <c r="AB217" s="123"/>
      <c r="AC217" s="123"/>
      <c r="AD217" s="123"/>
      <c r="AE217" s="123"/>
      <c r="AF217" s="123"/>
      <c r="AG217" s="9"/>
    </row>
    <row r="218" spans="1:103" x14ac:dyDescent="1.1499999999999999">
      <c r="A218" s="3" t="s">
        <v>41</v>
      </c>
      <c r="B218" s="7" t="s">
        <v>5</v>
      </c>
      <c r="C218" s="3">
        <v>30</v>
      </c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8"/>
      <c r="AB218" s="3"/>
      <c r="AC218" s="3"/>
      <c r="AD218" s="3"/>
      <c r="AE218" s="3"/>
      <c r="AF218" s="3"/>
      <c r="AG218" s="9"/>
    </row>
    <row r="219" spans="1:103" ht="84" thickBot="1" x14ac:dyDescent="1.2">
      <c r="A219" s="3" t="s">
        <v>41</v>
      </c>
      <c r="B219" s="7" t="s">
        <v>6</v>
      </c>
      <c r="C219" s="3"/>
      <c r="D219" s="3">
        <v>20</v>
      </c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8"/>
      <c r="AB219" s="3"/>
      <c r="AC219" s="3"/>
      <c r="AD219" s="3"/>
      <c r="AE219" s="3"/>
      <c r="AF219" s="3"/>
      <c r="AG219" s="9"/>
    </row>
    <row r="220" spans="1:103" s="2" customFormat="1" ht="84" thickBot="1" x14ac:dyDescent="1.2">
      <c r="A220" s="3"/>
      <c r="B220" s="7" t="s">
        <v>43</v>
      </c>
      <c r="C220" s="3">
        <f t="shared" ref="C220:AG220" si="29">SUM(C213:C219)</f>
        <v>55</v>
      </c>
      <c r="D220" s="3">
        <f t="shared" si="29"/>
        <v>20</v>
      </c>
      <c r="E220" s="3">
        <f t="shared" si="29"/>
        <v>0</v>
      </c>
      <c r="F220" s="3">
        <f t="shared" si="29"/>
        <v>45</v>
      </c>
      <c r="G220" s="3">
        <f t="shared" si="29"/>
        <v>0</v>
      </c>
      <c r="H220" s="3">
        <f t="shared" si="29"/>
        <v>45</v>
      </c>
      <c r="I220" s="3">
        <f t="shared" si="29"/>
        <v>161.69999999999999</v>
      </c>
      <c r="J220" s="3">
        <f t="shared" si="29"/>
        <v>0</v>
      </c>
      <c r="K220" s="3">
        <f t="shared" si="29"/>
        <v>0</v>
      </c>
      <c r="L220" s="3">
        <f t="shared" si="29"/>
        <v>0</v>
      </c>
      <c r="M220" s="3">
        <f t="shared" si="29"/>
        <v>40</v>
      </c>
      <c r="N220" s="3">
        <f t="shared" si="29"/>
        <v>0</v>
      </c>
      <c r="O220" s="3">
        <f t="shared" si="29"/>
        <v>59</v>
      </c>
      <c r="P220" s="3">
        <f t="shared" si="29"/>
        <v>0</v>
      </c>
      <c r="Q220" s="3">
        <f t="shared" si="29"/>
        <v>23</v>
      </c>
      <c r="R220" s="3">
        <f t="shared" si="29"/>
        <v>0</v>
      </c>
      <c r="S220" s="3">
        <f t="shared" si="29"/>
        <v>0</v>
      </c>
      <c r="T220" s="3">
        <f t="shared" si="29"/>
        <v>0</v>
      </c>
      <c r="U220" s="3">
        <f t="shared" si="29"/>
        <v>0</v>
      </c>
      <c r="V220" s="3">
        <f t="shared" si="29"/>
        <v>3.4</v>
      </c>
      <c r="W220" s="3">
        <f t="shared" si="29"/>
        <v>16</v>
      </c>
      <c r="X220" s="3">
        <f t="shared" si="29"/>
        <v>3</v>
      </c>
      <c r="Y220" s="3">
        <f t="shared" si="29"/>
        <v>15</v>
      </c>
      <c r="Z220" s="3">
        <f t="shared" si="29"/>
        <v>0</v>
      </c>
      <c r="AA220" s="3">
        <f t="shared" si="29"/>
        <v>1</v>
      </c>
      <c r="AB220" s="3">
        <f t="shared" si="29"/>
        <v>0</v>
      </c>
      <c r="AC220" s="3">
        <f t="shared" si="29"/>
        <v>0</v>
      </c>
      <c r="AD220" s="3">
        <f t="shared" si="29"/>
        <v>0</v>
      </c>
      <c r="AE220" s="3">
        <f t="shared" si="29"/>
        <v>0</v>
      </c>
      <c r="AF220" s="3">
        <f t="shared" si="29"/>
        <v>0</v>
      </c>
      <c r="AG220" s="3">
        <f t="shared" si="29"/>
        <v>0</v>
      </c>
    </row>
    <row r="221" spans="1:103" x14ac:dyDescent="1.1499999999999999">
      <c r="A221" s="232" t="s">
        <v>48</v>
      </c>
      <c r="B221" s="232"/>
      <c r="C221" s="232"/>
      <c r="D221" s="232"/>
      <c r="E221" s="232"/>
      <c r="F221" s="232"/>
      <c r="G221" s="232"/>
      <c r="H221" s="232"/>
      <c r="I221" s="232"/>
      <c r="J221" s="232"/>
      <c r="K221" s="232"/>
      <c r="L221" s="232"/>
      <c r="M221" s="232"/>
      <c r="N221" s="232"/>
      <c r="O221" s="232"/>
      <c r="P221" s="232"/>
      <c r="Q221" s="232"/>
      <c r="R221" s="232"/>
      <c r="S221" s="232"/>
      <c r="T221" s="232"/>
      <c r="U221" s="232"/>
      <c r="V221" s="232"/>
      <c r="W221" s="232"/>
      <c r="X221" s="232"/>
      <c r="Y221" s="232"/>
      <c r="Z221" s="232"/>
      <c r="AA221" s="232"/>
      <c r="AB221" s="232"/>
      <c r="AC221" s="232"/>
      <c r="AD221" s="232"/>
      <c r="AE221" s="232"/>
      <c r="AF221" s="232"/>
      <c r="AG221" s="232"/>
    </row>
    <row r="222" spans="1:103" x14ac:dyDescent="1.1499999999999999">
      <c r="A222" s="208">
        <v>68</v>
      </c>
      <c r="B222" s="7" t="s">
        <v>66</v>
      </c>
      <c r="C222" s="208"/>
      <c r="D222" s="208"/>
      <c r="E222" s="208"/>
      <c r="F222" s="208"/>
      <c r="G222" s="208"/>
      <c r="H222" s="208"/>
      <c r="I222" s="208"/>
      <c r="J222" s="208"/>
      <c r="K222" s="208"/>
      <c r="L222" s="208"/>
      <c r="M222" s="208"/>
      <c r="N222" s="208"/>
      <c r="O222" s="208"/>
      <c r="P222" s="208"/>
      <c r="Q222" s="208"/>
      <c r="R222" s="208">
        <v>200</v>
      </c>
      <c r="S222" s="208"/>
      <c r="T222" s="208"/>
      <c r="U222" s="208"/>
      <c r="V222" s="208"/>
      <c r="W222" s="208"/>
      <c r="X222" s="208"/>
      <c r="Y222" s="208"/>
      <c r="Z222" s="208"/>
      <c r="AA222" s="207"/>
      <c r="AB222" s="208"/>
      <c r="AC222" s="208"/>
      <c r="AD222" s="208"/>
      <c r="AE222" s="208"/>
      <c r="AF222" s="208"/>
      <c r="AG222" s="9"/>
    </row>
    <row r="223" spans="1:103" ht="96" customHeight="1" x14ac:dyDescent="1.1499999999999999">
      <c r="A223" s="3">
        <v>89</v>
      </c>
      <c r="B223" s="7" t="s">
        <v>151</v>
      </c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>
        <v>50</v>
      </c>
      <c r="AA223" s="8"/>
      <c r="AB223" s="3"/>
      <c r="AC223" s="3"/>
      <c r="AD223" s="3"/>
      <c r="AE223" s="3"/>
      <c r="AF223" s="3"/>
      <c r="AG223" s="9"/>
    </row>
    <row r="224" spans="1:103" x14ac:dyDescent="1.1499999999999999">
      <c r="A224" s="3">
        <v>70</v>
      </c>
      <c r="B224" s="7" t="s">
        <v>40</v>
      </c>
      <c r="C224" s="3"/>
      <c r="D224" s="3"/>
      <c r="E224" s="3"/>
      <c r="F224" s="3"/>
      <c r="G224" s="3"/>
      <c r="H224" s="3"/>
      <c r="I224" s="3"/>
      <c r="J224" s="10">
        <v>100</v>
      </c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8"/>
      <c r="AB224" s="3"/>
      <c r="AC224" s="3"/>
      <c r="AD224" s="3"/>
      <c r="AE224" s="3"/>
      <c r="AF224" s="3"/>
      <c r="AG224" s="9"/>
    </row>
    <row r="225" spans="1:103" x14ac:dyDescent="1.1499999999999999">
      <c r="A225" s="3"/>
      <c r="B225" s="7" t="s">
        <v>43</v>
      </c>
      <c r="C225" s="3">
        <f>C222+C223+C224</f>
        <v>0</v>
      </c>
      <c r="D225" s="3">
        <f t="shared" ref="D225:AG225" si="30">D222+D223+D224</f>
        <v>0</v>
      </c>
      <c r="E225" s="3">
        <f t="shared" si="30"/>
        <v>0</v>
      </c>
      <c r="F225" s="3">
        <f t="shared" si="30"/>
        <v>0</v>
      </c>
      <c r="G225" s="3">
        <f t="shared" si="30"/>
        <v>0</v>
      </c>
      <c r="H225" s="3">
        <f t="shared" si="30"/>
        <v>0</v>
      </c>
      <c r="I225" s="3">
        <f t="shared" si="30"/>
        <v>0</v>
      </c>
      <c r="J225" s="3">
        <f t="shared" si="30"/>
        <v>100</v>
      </c>
      <c r="K225" s="3">
        <f t="shared" si="30"/>
        <v>0</v>
      </c>
      <c r="L225" s="3">
        <f t="shared" si="30"/>
        <v>0</v>
      </c>
      <c r="M225" s="3">
        <f t="shared" si="30"/>
        <v>0</v>
      </c>
      <c r="N225" s="3">
        <f t="shared" si="30"/>
        <v>0</v>
      </c>
      <c r="O225" s="3">
        <f t="shared" si="30"/>
        <v>0</v>
      </c>
      <c r="P225" s="3">
        <f t="shared" si="30"/>
        <v>0</v>
      </c>
      <c r="Q225" s="3">
        <f t="shared" si="30"/>
        <v>0</v>
      </c>
      <c r="R225" s="3">
        <f t="shared" si="30"/>
        <v>200</v>
      </c>
      <c r="S225" s="3">
        <f t="shared" si="30"/>
        <v>0</v>
      </c>
      <c r="T225" s="3">
        <f t="shared" si="30"/>
        <v>0</v>
      </c>
      <c r="U225" s="3">
        <f t="shared" si="30"/>
        <v>0</v>
      </c>
      <c r="V225" s="3">
        <f t="shared" si="30"/>
        <v>0</v>
      </c>
      <c r="W225" s="3">
        <f t="shared" si="30"/>
        <v>0</v>
      </c>
      <c r="X225" s="3">
        <f t="shared" si="30"/>
        <v>0</v>
      </c>
      <c r="Y225" s="3">
        <f t="shared" si="30"/>
        <v>0</v>
      </c>
      <c r="Z225" s="3">
        <f t="shared" si="30"/>
        <v>50</v>
      </c>
      <c r="AA225" s="3">
        <f t="shared" si="30"/>
        <v>0</v>
      </c>
      <c r="AB225" s="3">
        <f t="shared" si="30"/>
        <v>0</v>
      </c>
      <c r="AC225" s="3">
        <f t="shared" si="30"/>
        <v>0</v>
      </c>
      <c r="AD225" s="3">
        <f t="shared" si="30"/>
        <v>0</v>
      </c>
      <c r="AE225" s="3">
        <f t="shared" si="30"/>
        <v>0</v>
      </c>
      <c r="AF225" s="3">
        <f t="shared" si="30"/>
        <v>0</v>
      </c>
      <c r="AG225" s="3">
        <f t="shared" si="30"/>
        <v>0</v>
      </c>
    </row>
    <row r="226" spans="1:103" ht="167.25" thickBot="1" x14ac:dyDescent="1.2">
      <c r="A226" s="3"/>
      <c r="B226" s="7" t="s">
        <v>51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8"/>
      <c r="AB226" s="3"/>
      <c r="AC226" s="3"/>
      <c r="AD226" s="3"/>
      <c r="AE226" s="3"/>
      <c r="AF226" s="3">
        <v>1.2</v>
      </c>
      <c r="AG226" s="5">
        <v>1.8</v>
      </c>
    </row>
    <row r="227" spans="1:103" s="16" customFormat="1" ht="84" thickBot="1" x14ac:dyDescent="1.2">
      <c r="A227" s="3"/>
      <c r="B227" s="11" t="s">
        <v>52</v>
      </c>
      <c r="C227" s="3">
        <f t="shared" ref="C227:AE227" si="31">SUM(C211+C220+C225)</f>
        <v>116</v>
      </c>
      <c r="D227" s="3">
        <f t="shared" si="31"/>
        <v>20</v>
      </c>
      <c r="E227" s="3">
        <f t="shared" si="31"/>
        <v>2</v>
      </c>
      <c r="F227" s="3">
        <f t="shared" si="31"/>
        <v>45</v>
      </c>
      <c r="G227" s="3">
        <f t="shared" si="31"/>
        <v>0</v>
      </c>
      <c r="H227" s="3">
        <f t="shared" si="31"/>
        <v>45</v>
      </c>
      <c r="I227" s="3">
        <f t="shared" si="31"/>
        <v>417.5</v>
      </c>
      <c r="J227" s="3">
        <f t="shared" si="31"/>
        <v>140</v>
      </c>
      <c r="K227" s="3">
        <f t="shared" si="31"/>
        <v>0</v>
      </c>
      <c r="L227" s="3">
        <f t="shared" si="31"/>
        <v>0</v>
      </c>
      <c r="M227" s="3">
        <f t="shared" si="31"/>
        <v>40</v>
      </c>
      <c r="N227" s="3">
        <f t="shared" si="31"/>
        <v>78</v>
      </c>
      <c r="O227" s="3">
        <f t="shared" si="31"/>
        <v>59</v>
      </c>
      <c r="P227" s="3">
        <f t="shared" si="31"/>
        <v>0</v>
      </c>
      <c r="Q227" s="3">
        <f t="shared" si="31"/>
        <v>42</v>
      </c>
      <c r="R227" s="3">
        <f t="shared" si="31"/>
        <v>200</v>
      </c>
      <c r="S227" s="3">
        <f t="shared" si="31"/>
        <v>0</v>
      </c>
      <c r="T227" s="3">
        <f t="shared" si="31"/>
        <v>0</v>
      </c>
      <c r="U227" s="3">
        <f t="shared" si="31"/>
        <v>0</v>
      </c>
      <c r="V227" s="3">
        <f t="shared" si="31"/>
        <v>10.4</v>
      </c>
      <c r="W227" s="3">
        <f t="shared" si="31"/>
        <v>26</v>
      </c>
      <c r="X227" s="3">
        <f t="shared" si="31"/>
        <v>3</v>
      </c>
      <c r="Y227" s="3">
        <f t="shared" si="31"/>
        <v>34</v>
      </c>
      <c r="Z227" s="3">
        <f t="shared" si="31"/>
        <v>50</v>
      </c>
      <c r="AA227" s="3">
        <f t="shared" si="31"/>
        <v>1</v>
      </c>
      <c r="AB227" s="3">
        <f t="shared" si="31"/>
        <v>0</v>
      </c>
      <c r="AC227" s="3">
        <f t="shared" si="31"/>
        <v>0</v>
      </c>
      <c r="AD227" s="3">
        <f t="shared" si="31"/>
        <v>0</v>
      </c>
      <c r="AE227" s="3">
        <f t="shared" si="31"/>
        <v>0</v>
      </c>
      <c r="AF227" s="3">
        <v>1.2</v>
      </c>
      <c r="AG227" s="3">
        <v>1.8</v>
      </c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</row>
    <row r="228" spans="1:103" s="20" customFormat="1" ht="84" thickBot="1" x14ac:dyDescent="1.2">
      <c r="A228" s="232" t="s">
        <v>1</v>
      </c>
      <c r="B228" s="232"/>
      <c r="C228" s="232"/>
      <c r="D228" s="232"/>
      <c r="E228" s="232"/>
      <c r="F228" s="232"/>
      <c r="G228" s="232"/>
      <c r="H228" s="232"/>
      <c r="I228" s="232"/>
      <c r="J228" s="232"/>
      <c r="K228" s="232"/>
      <c r="L228" s="232"/>
      <c r="M228" s="232"/>
      <c r="N228" s="232"/>
      <c r="O228" s="232"/>
      <c r="P228" s="232"/>
      <c r="Q228" s="232"/>
      <c r="R228" s="232"/>
      <c r="S228" s="232"/>
      <c r="T228" s="232"/>
      <c r="U228" s="232"/>
      <c r="V228" s="232"/>
      <c r="W228" s="232"/>
      <c r="X228" s="232"/>
      <c r="Y228" s="232"/>
      <c r="Z228" s="232"/>
      <c r="AA228" s="232"/>
      <c r="AB228" s="232"/>
      <c r="AC228" s="232"/>
      <c r="AD228" s="232"/>
      <c r="AE228" s="232"/>
      <c r="AF228" s="232"/>
      <c r="AG228" s="23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</row>
    <row r="229" spans="1:103" s="20" customFormat="1" ht="84" thickBot="1" x14ac:dyDescent="1.2">
      <c r="A229" s="232" t="s">
        <v>89</v>
      </c>
      <c r="B229" s="232"/>
      <c r="C229" s="232"/>
      <c r="D229" s="232"/>
      <c r="E229" s="232"/>
      <c r="F229" s="232"/>
      <c r="G229" s="232"/>
      <c r="H229" s="232"/>
      <c r="I229" s="232"/>
      <c r="J229" s="232"/>
      <c r="K229" s="232"/>
      <c r="L229" s="232"/>
      <c r="M229" s="232"/>
      <c r="N229" s="232"/>
      <c r="O229" s="232"/>
      <c r="P229" s="232"/>
      <c r="Q229" s="232"/>
      <c r="R229" s="232"/>
      <c r="S229" s="232"/>
      <c r="T229" s="232"/>
      <c r="U229" s="232"/>
      <c r="V229" s="232"/>
      <c r="W229" s="232"/>
      <c r="X229" s="232"/>
      <c r="Y229" s="232"/>
      <c r="Z229" s="232"/>
      <c r="AA229" s="232"/>
      <c r="AB229" s="232"/>
      <c r="AC229" s="232"/>
      <c r="AD229" s="232"/>
      <c r="AE229" s="232"/>
      <c r="AF229" s="232"/>
      <c r="AG229" s="23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</row>
    <row r="230" spans="1:103" s="20" customFormat="1" ht="84" thickBot="1" x14ac:dyDescent="1.2">
      <c r="A230" s="244" t="s">
        <v>3</v>
      </c>
      <c r="B230" s="232" t="s">
        <v>4</v>
      </c>
      <c r="C230" s="245" t="s">
        <v>5</v>
      </c>
      <c r="D230" s="245" t="s">
        <v>6</v>
      </c>
      <c r="E230" s="245" t="s">
        <v>7</v>
      </c>
      <c r="F230" s="245" t="s">
        <v>8</v>
      </c>
      <c r="G230" s="245" t="s">
        <v>9</v>
      </c>
      <c r="H230" s="245" t="s">
        <v>10</v>
      </c>
      <c r="I230" s="245" t="s">
        <v>11</v>
      </c>
      <c r="J230" s="245" t="s">
        <v>12</v>
      </c>
      <c r="K230" s="245" t="s">
        <v>13</v>
      </c>
      <c r="L230" s="245" t="s">
        <v>14</v>
      </c>
      <c r="M230" s="245" t="s">
        <v>15</v>
      </c>
      <c r="N230" s="245" t="s">
        <v>16</v>
      </c>
      <c r="O230" s="245" t="s">
        <v>17</v>
      </c>
      <c r="P230" s="245" t="s">
        <v>18</v>
      </c>
      <c r="Q230" s="245" t="s">
        <v>19</v>
      </c>
      <c r="R230" s="245" t="s">
        <v>20</v>
      </c>
      <c r="S230" s="245" t="s">
        <v>21</v>
      </c>
      <c r="T230" s="245" t="s">
        <v>22</v>
      </c>
      <c r="U230" s="245" t="s">
        <v>23</v>
      </c>
      <c r="V230" s="245" t="s">
        <v>24</v>
      </c>
      <c r="W230" s="245" t="s">
        <v>25</v>
      </c>
      <c r="X230" s="245" t="s">
        <v>26</v>
      </c>
      <c r="Y230" s="245" t="s">
        <v>27</v>
      </c>
      <c r="Z230" s="245" t="s">
        <v>28</v>
      </c>
      <c r="AA230" s="246" t="s">
        <v>29</v>
      </c>
      <c r="AB230" s="245" t="s">
        <v>30</v>
      </c>
      <c r="AC230" s="246" t="s">
        <v>31</v>
      </c>
      <c r="AD230" s="245" t="s">
        <v>32</v>
      </c>
      <c r="AE230" s="245" t="s">
        <v>33</v>
      </c>
      <c r="AF230" s="245" t="s">
        <v>34</v>
      </c>
      <c r="AG230" s="245" t="s">
        <v>35</v>
      </c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</row>
    <row r="231" spans="1:103" s="20" customFormat="1" ht="409.6" customHeight="1" thickBot="1" x14ac:dyDescent="1.2">
      <c r="A231" s="244"/>
      <c r="B231" s="232"/>
      <c r="C231" s="245"/>
      <c r="D231" s="245"/>
      <c r="E231" s="245"/>
      <c r="F231" s="245"/>
      <c r="G231" s="245"/>
      <c r="H231" s="245"/>
      <c r="I231" s="245"/>
      <c r="J231" s="245"/>
      <c r="K231" s="245"/>
      <c r="L231" s="245"/>
      <c r="M231" s="245"/>
      <c r="N231" s="245"/>
      <c r="O231" s="245"/>
      <c r="P231" s="245"/>
      <c r="Q231" s="245"/>
      <c r="R231" s="245"/>
      <c r="S231" s="245"/>
      <c r="T231" s="245"/>
      <c r="U231" s="245"/>
      <c r="V231" s="245"/>
      <c r="W231" s="245"/>
      <c r="X231" s="245"/>
      <c r="Y231" s="245"/>
      <c r="Z231" s="245"/>
      <c r="AA231" s="246"/>
      <c r="AB231" s="245"/>
      <c r="AC231" s="246"/>
      <c r="AD231" s="245"/>
      <c r="AE231" s="245"/>
      <c r="AF231" s="245"/>
      <c r="AG231" s="245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</row>
    <row r="232" spans="1:103" s="20" customFormat="1" ht="84" thickBot="1" x14ac:dyDescent="1.2">
      <c r="A232" s="3">
        <v>1</v>
      </c>
      <c r="B232" s="4">
        <v>2</v>
      </c>
      <c r="C232" s="3">
        <v>3</v>
      </c>
      <c r="D232" s="3">
        <v>4</v>
      </c>
      <c r="E232" s="3">
        <v>5</v>
      </c>
      <c r="F232" s="3">
        <v>6</v>
      </c>
      <c r="G232" s="3">
        <v>7</v>
      </c>
      <c r="H232" s="3" t="s">
        <v>36</v>
      </c>
      <c r="I232" s="3">
        <v>9</v>
      </c>
      <c r="J232" s="3">
        <v>10</v>
      </c>
      <c r="K232" s="3">
        <v>11</v>
      </c>
      <c r="L232" s="3">
        <v>12</v>
      </c>
      <c r="M232" s="3">
        <v>13</v>
      </c>
      <c r="N232" s="3">
        <v>14</v>
      </c>
      <c r="O232" s="3">
        <v>15</v>
      </c>
      <c r="P232" s="3">
        <v>16</v>
      </c>
      <c r="Q232" s="3">
        <v>17</v>
      </c>
      <c r="R232" s="3">
        <v>18</v>
      </c>
      <c r="S232" s="3">
        <v>19</v>
      </c>
      <c r="T232" s="3">
        <v>20</v>
      </c>
      <c r="U232" s="3">
        <v>21</v>
      </c>
      <c r="V232" s="3">
        <v>22</v>
      </c>
      <c r="W232" s="3">
        <v>23</v>
      </c>
      <c r="X232" s="3">
        <v>24</v>
      </c>
      <c r="Y232" s="3">
        <v>25</v>
      </c>
      <c r="Z232" s="3">
        <v>26</v>
      </c>
      <c r="AA232" s="4">
        <v>27</v>
      </c>
      <c r="AB232" s="3">
        <v>28</v>
      </c>
      <c r="AC232" s="3">
        <v>29</v>
      </c>
      <c r="AD232" s="3">
        <v>30</v>
      </c>
      <c r="AE232" s="3">
        <v>31</v>
      </c>
      <c r="AF232" s="3">
        <v>32</v>
      </c>
      <c r="AG232" s="5">
        <v>33</v>
      </c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</row>
    <row r="233" spans="1:103" s="20" customFormat="1" ht="84" thickBot="1" x14ac:dyDescent="1.2">
      <c r="A233" s="232" t="s">
        <v>37</v>
      </c>
      <c r="B233" s="232"/>
      <c r="C233" s="232"/>
      <c r="D233" s="232"/>
      <c r="E233" s="232"/>
      <c r="F233" s="232"/>
      <c r="G233" s="232"/>
      <c r="H233" s="232"/>
      <c r="I233" s="232"/>
      <c r="J233" s="232"/>
      <c r="K233" s="232"/>
      <c r="L233" s="232"/>
      <c r="M233" s="232"/>
      <c r="N233" s="232"/>
      <c r="O233" s="232"/>
      <c r="P233" s="232"/>
      <c r="Q233" s="232"/>
      <c r="R233" s="232"/>
      <c r="S233" s="232"/>
      <c r="T233" s="232"/>
      <c r="U233" s="232"/>
      <c r="V233" s="232"/>
      <c r="W233" s="232"/>
      <c r="X233" s="232"/>
      <c r="Y233" s="232"/>
      <c r="Z233" s="232"/>
      <c r="AA233" s="232"/>
      <c r="AB233" s="232"/>
      <c r="AC233" s="232"/>
      <c r="AD233" s="232"/>
      <c r="AE233" s="232"/>
      <c r="AF233" s="232"/>
      <c r="AG233" s="23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</row>
    <row r="234" spans="1:103" s="20" customFormat="1" ht="105" customHeight="1" thickBot="1" x14ac:dyDescent="1.2">
      <c r="A234" s="123">
        <v>9</v>
      </c>
      <c r="B234" s="7" t="s">
        <v>163</v>
      </c>
      <c r="C234" s="123"/>
      <c r="D234" s="123"/>
      <c r="E234" s="123"/>
      <c r="F234" s="123">
        <v>49</v>
      </c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>
        <v>98</v>
      </c>
      <c r="R234" s="123"/>
      <c r="S234" s="123"/>
      <c r="T234" s="123"/>
      <c r="U234" s="123"/>
      <c r="V234" s="123">
        <v>5</v>
      </c>
      <c r="W234" s="123"/>
      <c r="X234" s="123"/>
      <c r="Y234" s="123">
        <v>5</v>
      </c>
      <c r="Z234" s="123"/>
      <c r="AA234" s="122"/>
      <c r="AB234" s="123"/>
      <c r="AC234" s="123"/>
      <c r="AD234" s="123"/>
      <c r="AE234" s="123"/>
      <c r="AF234" s="123"/>
      <c r="AG234" s="9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</row>
    <row r="235" spans="1:103" s="20" customFormat="1" ht="105" customHeight="1" thickBot="1" x14ac:dyDescent="1.2">
      <c r="A235" s="208">
        <v>59</v>
      </c>
      <c r="B235" s="7" t="s">
        <v>204</v>
      </c>
      <c r="C235" s="208"/>
      <c r="D235" s="208"/>
      <c r="E235" s="208"/>
      <c r="F235" s="208"/>
      <c r="G235" s="208"/>
      <c r="H235" s="208"/>
      <c r="I235" s="208"/>
      <c r="J235" s="208"/>
      <c r="K235" s="208"/>
      <c r="L235" s="208"/>
      <c r="M235" s="208"/>
      <c r="N235" s="208"/>
      <c r="O235" s="208"/>
      <c r="P235" s="208"/>
      <c r="Q235" s="208"/>
      <c r="R235" s="208"/>
      <c r="S235" s="208"/>
      <c r="T235" s="208"/>
      <c r="U235" s="208"/>
      <c r="V235" s="208">
        <v>10</v>
      </c>
      <c r="W235" s="208"/>
      <c r="X235" s="208"/>
      <c r="Y235" s="208"/>
      <c r="Z235" s="208"/>
      <c r="AA235" s="207"/>
      <c r="AB235" s="208"/>
      <c r="AC235" s="208"/>
      <c r="AD235" s="208"/>
      <c r="AE235" s="208"/>
      <c r="AF235" s="208"/>
      <c r="AG235" s="9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</row>
    <row r="236" spans="1:103" s="20" customFormat="1" ht="105" customHeight="1" thickBot="1" x14ac:dyDescent="1.2">
      <c r="A236" s="211">
        <v>13</v>
      </c>
      <c r="B236" s="7" t="s">
        <v>80</v>
      </c>
      <c r="C236" s="211"/>
      <c r="D236" s="211"/>
      <c r="E236" s="211"/>
      <c r="F236" s="211"/>
      <c r="G236" s="211"/>
      <c r="H236" s="211"/>
      <c r="I236" s="211"/>
      <c r="J236" s="211"/>
      <c r="K236" s="211"/>
      <c r="L236" s="211"/>
      <c r="M236" s="211"/>
      <c r="N236" s="211"/>
      <c r="O236" s="211"/>
      <c r="P236" s="211"/>
      <c r="Q236" s="211"/>
      <c r="R236" s="211"/>
      <c r="S236" s="211"/>
      <c r="T236" s="211">
        <v>20</v>
      </c>
      <c r="U236" s="211"/>
      <c r="V236" s="211"/>
      <c r="W236" s="211"/>
      <c r="X236" s="211"/>
      <c r="Y236" s="211"/>
      <c r="Z236" s="211"/>
      <c r="AA236" s="210"/>
      <c r="AB236" s="211"/>
      <c r="AC236" s="211"/>
      <c r="AD236" s="211"/>
      <c r="AE236" s="211"/>
      <c r="AF236" s="211"/>
      <c r="AG236" s="9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</row>
    <row r="237" spans="1:103" s="20" customFormat="1" ht="84" thickBot="1" x14ac:dyDescent="1.2">
      <c r="A237" s="208" t="s">
        <v>41</v>
      </c>
      <c r="B237" s="7" t="s">
        <v>69</v>
      </c>
      <c r="C237" s="208"/>
      <c r="D237" s="208"/>
      <c r="E237" s="208"/>
      <c r="F237" s="208"/>
      <c r="G237" s="208"/>
      <c r="H237" s="208"/>
      <c r="I237" s="208"/>
      <c r="J237" s="208"/>
      <c r="K237" s="208"/>
      <c r="L237" s="208"/>
      <c r="M237" s="208"/>
      <c r="N237" s="208"/>
      <c r="O237" s="208"/>
      <c r="P237" s="208"/>
      <c r="Q237" s="208"/>
      <c r="R237" s="208">
        <v>125</v>
      </c>
      <c r="S237" s="208"/>
      <c r="T237" s="208"/>
      <c r="U237" s="208"/>
      <c r="V237" s="208"/>
      <c r="W237" s="208"/>
      <c r="X237" s="208"/>
      <c r="Y237" s="208"/>
      <c r="Z237" s="208"/>
      <c r="AA237" s="207"/>
      <c r="AB237" s="208"/>
      <c r="AC237" s="208"/>
      <c r="AD237" s="208"/>
      <c r="AE237" s="208"/>
      <c r="AF237" s="208"/>
      <c r="AG237" s="9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</row>
    <row r="238" spans="1:103" s="20" customFormat="1" ht="105" customHeight="1" thickBot="1" x14ac:dyDescent="1.2">
      <c r="A238" s="123" t="s">
        <v>41</v>
      </c>
      <c r="B238" s="7" t="s">
        <v>42</v>
      </c>
      <c r="C238" s="123">
        <v>40</v>
      </c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123"/>
      <c r="X238" s="123"/>
      <c r="Y238" s="123"/>
      <c r="Z238" s="123"/>
      <c r="AA238" s="122"/>
      <c r="AB238" s="123"/>
      <c r="AC238" s="123"/>
      <c r="AD238" s="123"/>
      <c r="AE238" s="123"/>
      <c r="AF238" s="123"/>
      <c r="AG238" s="9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</row>
    <row r="239" spans="1:103" s="20" customFormat="1" ht="84" thickBot="1" x14ac:dyDescent="1.2">
      <c r="A239" s="123">
        <v>57</v>
      </c>
      <c r="B239" s="7" t="s">
        <v>56</v>
      </c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>
        <v>15</v>
      </c>
      <c r="Z239" s="123"/>
      <c r="AA239" s="4">
        <v>1</v>
      </c>
      <c r="AB239" s="123"/>
      <c r="AC239" s="123"/>
      <c r="AD239" s="123"/>
      <c r="AE239" s="123"/>
      <c r="AF239" s="123"/>
      <c r="AG239" s="9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</row>
    <row r="240" spans="1:103" s="20" customFormat="1" ht="84" thickBot="1" x14ac:dyDescent="1.2">
      <c r="A240" s="3"/>
      <c r="B240" s="7" t="s">
        <v>43</v>
      </c>
      <c r="C240" s="3">
        <f t="shared" ref="C240:AG240" si="32">SUM(C234:C239)</f>
        <v>40</v>
      </c>
      <c r="D240" s="3">
        <f t="shared" si="32"/>
        <v>0</v>
      </c>
      <c r="E240" s="3">
        <f t="shared" si="32"/>
        <v>0</v>
      </c>
      <c r="F240" s="3">
        <f t="shared" si="32"/>
        <v>49</v>
      </c>
      <c r="G240" s="3">
        <f t="shared" si="32"/>
        <v>0</v>
      </c>
      <c r="H240" s="3">
        <f t="shared" si="32"/>
        <v>0</v>
      </c>
      <c r="I240" s="3">
        <f t="shared" si="32"/>
        <v>0</v>
      </c>
      <c r="J240" s="3">
        <f t="shared" si="32"/>
        <v>0</v>
      </c>
      <c r="K240" s="3">
        <f t="shared" si="32"/>
        <v>0</v>
      </c>
      <c r="L240" s="3">
        <f t="shared" si="32"/>
        <v>0</v>
      </c>
      <c r="M240" s="3">
        <f t="shared" si="32"/>
        <v>0</v>
      </c>
      <c r="N240" s="3">
        <f t="shared" si="32"/>
        <v>0</v>
      </c>
      <c r="O240" s="3">
        <f t="shared" si="32"/>
        <v>0</v>
      </c>
      <c r="P240" s="3">
        <f t="shared" si="32"/>
        <v>0</v>
      </c>
      <c r="Q240" s="3">
        <f t="shared" si="32"/>
        <v>98</v>
      </c>
      <c r="R240" s="3">
        <f t="shared" si="32"/>
        <v>125</v>
      </c>
      <c r="S240" s="3">
        <f t="shared" si="32"/>
        <v>0</v>
      </c>
      <c r="T240" s="3">
        <f t="shared" si="32"/>
        <v>20</v>
      </c>
      <c r="U240" s="3">
        <f t="shared" si="32"/>
        <v>0</v>
      </c>
      <c r="V240" s="3">
        <f t="shared" si="32"/>
        <v>15</v>
      </c>
      <c r="W240" s="3">
        <f t="shared" si="32"/>
        <v>0</v>
      </c>
      <c r="X240" s="3">
        <f t="shared" si="32"/>
        <v>0</v>
      </c>
      <c r="Y240" s="3">
        <f t="shared" si="32"/>
        <v>20</v>
      </c>
      <c r="Z240" s="3">
        <f t="shared" si="32"/>
        <v>0</v>
      </c>
      <c r="AA240" s="8">
        <f t="shared" si="32"/>
        <v>1</v>
      </c>
      <c r="AB240" s="3">
        <f t="shared" si="32"/>
        <v>0</v>
      </c>
      <c r="AC240" s="3">
        <f t="shared" si="32"/>
        <v>0</v>
      </c>
      <c r="AD240" s="3">
        <f t="shared" si="32"/>
        <v>0</v>
      </c>
      <c r="AE240" s="3">
        <f t="shared" si="32"/>
        <v>0</v>
      </c>
      <c r="AF240" s="3">
        <f t="shared" si="32"/>
        <v>0</v>
      </c>
      <c r="AG240" s="3">
        <f t="shared" si="32"/>
        <v>0</v>
      </c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</row>
    <row r="241" spans="1:103" s="20" customFormat="1" ht="84" thickBot="1" x14ac:dyDescent="1.2">
      <c r="A241" s="232" t="s">
        <v>44</v>
      </c>
      <c r="B241" s="232"/>
      <c r="C241" s="232"/>
      <c r="D241" s="232"/>
      <c r="E241" s="232"/>
      <c r="F241" s="232"/>
      <c r="G241" s="232"/>
      <c r="H241" s="232"/>
      <c r="I241" s="232"/>
      <c r="J241" s="232"/>
      <c r="K241" s="232"/>
      <c r="L241" s="232"/>
      <c r="M241" s="232"/>
      <c r="N241" s="232"/>
      <c r="O241" s="232"/>
      <c r="P241" s="232"/>
      <c r="Q241" s="232"/>
      <c r="R241" s="232"/>
      <c r="S241" s="232"/>
      <c r="T241" s="232"/>
      <c r="U241" s="232"/>
      <c r="V241" s="232"/>
      <c r="W241" s="232"/>
      <c r="X241" s="232"/>
      <c r="Y241" s="232"/>
      <c r="Z241" s="232"/>
      <c r="AA241" s="232"/>
      <c r="AB241" s="232"/>
      <c r="AC241" s="232"/>
      <c r="AD241" s="232"/>
      <c r="AE241" s="232"/>
      <c r="AF241" s="232"/>
      <c r="AG241" s="23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</row>
    <row r="242" spans="1:103" s="20" customFormat="1" ht="167.25" thickBot="1" x14ac:dyDescent="1.2">
      <c r="A242" s="123">
        <v>54</v>
      </c>
      <c r="B242" s="7" t="s">
        <v>64</v>
      </c>
      <c r="C242" s="123"/>
      <c r="D242" s="123"/>
      <c r="E242" s="123"/>
      <c r="F242" s="123"/>
      <c r="G242" s="123"/>
      <c r="H242" s="123"/>
      <c r="I242" s="123">
        <v>49.3</v>
      </c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>
        <v>9</v>
      </c>
      <c r="U242" s="123"/>
      <c r="V242" s="123"/>
      <c r="W242" s="123">
        <v>3</v>
      </c>
      <c r="X242" s="123"/>
      <c r="Y242" s="123"/>
      <c r="Z242" s="123"/>
      <c r="AA242" s="122"/>
      <c r="AB242" s="123"/>
      <c r="AC242" s="123"/>
      <c r="AD242" s="123"/>
      <c r="AE242" s="123"/>
      <c r="AF242" s="123"/>
      <c r="AG242" s="9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</row>
    <row r="243" spans="1:103" s="20" customFormat="1" ht="188.25" customHeight="1" thickBot="1" x14ac:dyDescent="1.2">
      <c r="A243" s="123">
        <v>99</v>
      </c>
      <c r="B243" s="7" t="s">
        <v>177</v>
      </c>
      <c r="C243" s="13"/>
      <c r="D243" s="13"/>
      <c r="E243" s="13"/>
      <c r="F243" s="13">
        <v>10</v>
      </c>
      <c r="G243" s="13"/>
      <c r="H243" s="13">
        <v>25</v>
      </c>
      <c r="I243" s="13">
        <v>57</v>
      </c>
      <c r="J243" s="13"/>
      <c r="K243" s="13"/>
      <c r="L243" s="13"/>
      <c r="M243" s="13">
        <v>16</v>
      </c>
      <c r="N243" s="13"/>
      <c r="O243" s="13"/>
      <c r="P243" s="13"/>
      <c r="Q243" s="13"/>
      <c r="R243" s="13"/>
      <c r="S243" s="13"/>
      <c r="T243" s="13"/>
      <c r="U243" s="13">
        <v>5</v>
      </c>
      <c r="V243" s="13"/>
      <c r="W243" s="13">
        <v>5</v>
      </c>
      <c r="X243" s="13"/>
      <c r="Y243" s="13"/>
      <c r="Z243" s="13"/>
      <c r="AA243" s="14"/>
      <c r="AB243" s="13"/>
      <c r="AC243" s="13"/>
      <c r="AD243" s="13"/>
      <c r="AE243" s="13"/>
      <c r="AF243" s="13"/>
      <c r="AG243" s="15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</row>
    <row r="244" spans="1:103" s="20" customFormat="1" ht="211.5" customHeight="1" thickBot="1" x14ac:dyDescent="1.2">
      <c r="A244" s="133">
        <v>58</v>
      </c>
      <c r="B244" s="7" t="s">
        <v>54</v>
      </c>
      <c r="C244" s="133">
        <v>24</v>
      </c>
      <c r="D244" s="133"/>
      <c r="E244" s="133"/>
      <c r="F244" s="133"/>
      <c r="G244" s="133"/>
      <c r="H244" s="133"/>
      <c r="I244" s="133">
        <v>8</v>
      </c>
      <c r="J244" s="133"/>
      <c r="K244" s="133"/>
      <c r="L244" s="133"/>
      <c r="M244" s="133">
        <v>77</v>
      </c>
      <c r="N244" s="133"/>
      <c r="O244" s="5"/>
      <c r="P244" s="133"/>
      <c r="Q244" s="133">
        <v>17</v>
      </c>
      <c r="R244" s="133"/>
      <c r="S244" s="133"/>
      <c r="T244" s="133"/>
      <c r="U244" s="133"/>
      <c r="V244" s="133"/>
      <c r="W244" s="133">
        <v>5</v>
      </c>
      <c r="X244" s="133"/>
      <c r="Y244" s="133"/>
      <c r="Z244" s="133"/>
      <c r="AA244" s="132"/>
      <c r="AB244" s="133"/>
      <c r="AC244" s="133"/>
      <c r="AD244" s="133"/>
      <c r="AE244" s="133"/>
      <c r="AF244" s="133"/>
      <c r="AG244" s="9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</row>
    <row r="245" spans="1:103" s="20" customFormat="1" ht="127.5" customHeight="1" thickBot="1" x14ac:dyDescent="1.2">
      <c r="A245" s="195">
        <v>11</v>
      </c>
      <c r="B245" s="7" t="s">
        <v>58</v>
      </c>
      <c r="C245" s="195"/>
      <c r="D245" s="195"/>
      <c r="E245" s="195"/>
      <c r="F245" s="195"/>
      <c r="G245" s="195">
        <v>51</v>
      </c>
      <c r="H245" s="195"/>
      <c r="I245" s="195"/>
      <c r="J245" s="195"/>
      <c r="K245" s="195"/>
      <c r="L245" s="195"/>
      <c r="M245" s="195"/>
      <c r="N245" s="195"/>
      <c r="O245" s="195"/>
      <c r="P245" s="195"/>
      <c r="Q245" s="195"/>
      <c r="R245" s="195"/>
      <c r="S245" s="195"/>
      <c r="T245" s="195"/>
      <c r="U245" s="195"/>
      <c r="V245" s="195">
        <v>7</v>
      </c>
      <c r="W245" s="195"/>
      <c r="X245" s="195"/>
      <c r="Y245" s="195"/>
      <c r="Z245" s="195"/>
      <c r="AA245" s="194"/>
      <c r="AB245" s="195"/>
      <c r="AC245" s="195"/>
      <c r="AD245" s="195"/>
      <c r="AE245" s="195"/>
      <c r="AF245" s="195"/>
      <c r="AG245" s="9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</row>
    <row r="246" spans="1:103" s="20" customFormat="1" ht="123.75" customHeight="1" thickBot="1" x14ac:dyDescent="1.2">
      <c r="A246" s="123">
        <v>17</v>
      </c>
      <c r="B246" s="7" t="s">
        <v>59</v>
      </c>
      <c r="C246" s="123"/>
      <c r="D246" s="123"/>
      <c r="E246" s="123"/>
      <c r="F246" s="123"/>
      <c r="G246" s="123"/>
      <c r="H246" s="123"/>
      <c r="I246" s="123"/>
      <c r="J246" s="123"/>
      <c r="K246" s="123">
        <v>20</v>
      </c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>
        <v>15</v>
      </c>
      <c r="Z246" s="123"/>
      <c r="AA246" s="122"/>
      <c r="AB246" s="123"/>
      <c r="AC246" s="123"/>
      <c r="AD246" s="123"/>
      <c r="AE246" s="123"/>
      <c r="AF246" s="123"/>
      <c r="AG246" s="9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</row>
    <row r="247" spans="1:103" s="20" customFormat="1" ht="84" thickBot="1" x14ac:dyDescent="1.2">
      <c r="A247" s="3" t="s">
        <v>41</v>
      </c>
      <c r="B247" s="7" t="s">
        <v>5</v>
      </c>
      <c r="C247" s="3">
        <v>30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8"/>
      <c r="AB247" s="3"/>
      <c r="AC247" s="3"/>
      <c r="AD247" s="3"/>
      <c r="AE247" s="3"/>
      <c r="AF247" s="3"/>
      <c r="AG247" s="9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</row>
    <row r="248" spans="1:103" s="20" customFormat="1" ht="84" thickBot="1" x14ac:dyDescent="1.2">
      <c r="A248" s="3" t="s">
        <v>41</v>
      </c>
      <c r="B248" s="7" t="s">
        <v>6</v>
      </c>
      <c r="C248" s="3"/>
      <c r="D248" s="3">
        <v>20</v>
      </c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8"/>
      <c r="AB248" s="3"/>
      <c r="AC248" s="3"/>
      <c r="AD248" s="3"/>
      <c r="AE248" s="3"/>
      <c r="AF248" s="3"/>
      <c r="AG248" s="9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</row>
    <row r="249" spans="1:103" s="20" customFormat="1" ht="84" thickBot="1" x14ac:dyDescent="1.2">
      <c r="A249" s="3"/>
      <c r="B249" s="7" t="s">
        <v>43</v>
      </c>
      <c r="C249" s="3">
        <f t="shared" ref="C249:AG249" si="33">SUM(C242:C248)</f>
        <v>54</v>
      </c>
      <c r="D249" s="3">
        <f t="shared" si="33"/>
        <v>20</v>
      </c>
      <c r="E249" s="3">
        <f t="shared" si="33"/>
        <v>0</v>
      </c>
      <c r="F249" s="3">
        <f t="shared" si="33"/>
        <v>10</v>
      </c>
      <c r="G249" s="3">
        <f t="shared" si="33"/>
        <v>51</v>
      </c>
      <c r="H249" s="3">
        <f t="shared" si="33"/>
        <v>25</v>
      </c>
      <c r="I249" s="3">
        <f t="shared" si="33"/>
        <v>114.3</v>
      </c>
      <c r="J249" s="3">
        <f t="shared" si="33"/>
        <v>0</v>
      </c>
      <c r="K249" s="3">
        <f t="shared" si="33"/>
        <v>20</v>
      </c>
      <c r="L249" s="3">
        <f t="shared" si="33"/>
        <v>0</v>
      </c>
      <c r="M249" s="3">
        <f t="shared" si="33"/>
        <v>93</v>
      </c>
      <c r="N249" s="3">
        <f t="shared" si="33"/>
        <v>0</v>
      </c>
      <c r="O249" s="3">
        <f t="shared" si="33"/>
        <v>0</v>
      </c>
      <c r="P249" s="3">
        <f t="shared" si="33"/>
        <v>0</v>
      </c>
      <c r="Q249" s="3">
        <f t="shared" si="33"/>
        <v>17</v>
      </c>
      <c r="R249" s="3">
        <f t="shared" si="33"/>
        <v>0</v>
      </c>
      <c r="S249" s="3">
        <f t="shared" si="33"/>
        <v>0</v>
      </c>
      <c r="T249" s="3">
        <f t="shared" si="33"/>
        <v>9</v>
      </c>
      <c r="U249" s="3">
        <f t="shared" si="33"/>
        <v>5</v>
      </c>
      <c r="V249" s="3">
        <f t="shared" si="33"/>
        <v>7</v>
      </c>
      <c r="W249" s="3">
        <f t="shared" si="33"/>
        <v>13</v>
      </c>
      <c r="X249" s="3">
        <f t="shared" si="33"/>
        <v>0</v>
      </c>
      <c r="Y249" s="3">
        <f t="shared" si="33"/>
        <v>15</v>
      </c>
      <c r="Z249" s="3">
        <f t="shared" si="33"/>
        <v>0</v>
      </c>
      <c r="AA249" s="8">
        <f t="shared" si="33"/>
        <v>0</v>
      </c>
      <c r="AB249" s="3">
        <f t="shared" si="33"/>
        <v>0</v>
      </c>
      <c r="AC249" s="3">
        <f t="shared" si="33"/>
        <v>0</v>
      </c>
      <c r="AD249" s="3">
        <f t="shared" si="33"/>
        <v>0</v>
      </c>
      <c r="AE249" s="3">
        <f t="shared" si="33"/>
        <v>0</v>
      </c>
      <c r="AF249" s="3">
        <f t="shared" si="33"/>
        <v>0</v>
      </c>
      <c r="AG249" s="3">
        <f t="shared" si="33"/>
        <v>0</v>
      </c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</row>
    <row r="250" spans="1:103" s="20" customFormat="1" ht="84" thickBot="1" x14ac:dyDescent="1.2">
      <c r="A250" s="232" t="s">
        <v>48</v>
      </c>
      <c r="B250" s="232"/>
      <c r="C250" s="232"/>
      <c r="D250" s="232"/>
      <c r="E250" s="232"/>
      <c r="F250" s="232"/>
      <c r="G250" s="232"/>
      <c r="H250" s="232"/>
      <c r="I250" s="232"/>
      <c r="J250" s="232"/>
      <c r="K250" s="232"/>
      <c r="L250" s="232"/>
      <c r="M250" s="232"/>
      <c r="N250" s="232"/>
      <c r="O250" s="232"/>
      <c r="P250" s="232"/>
      <c r="Q250" s="232"/>
      <c r="R250" s="232"/>
      <c r="S250" s="232"/>
      <c r="T250" s="232"/>
      <c r="U250" s="232"/>
      <c r="V250" s="232"/>
      <c r="W250" s="232"/>
      <c r="X250" s="232"/>
      <c r="Y250" s="232"/>
      <c r="Z250" s="232"/>
      <c r="AA250" s="232"/>
      <c r="AB250" s="232"/>
      <c r="AC250" s="232"/>
      <c r="AD250" s="232"/>
      <c r="AE250" s="232"/>
      <c r="AF250" s="232"/>
      <c r="AG250" s="23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</row>
    <row r="251" spans="1:103" s="20" customFormat="1" ht="98.25" customHeight="1" thickBot="1" x14ac:dyDescent="1.2">
      <c r="A251" s="189">
        <v>25</v>
      </c>
      <c r="B251" s="7" t="s">
        <v>60</v>
      </c>
      <c r="C251" s="189"/>
      <c r="D251" s="189"/>
      <c r="E251" s="189"/>
      <c r="F251" s="189"/>
      <c r="G251" s="189"/>
      <c r="H251" s="189"/>
      <c r="I251" s="189"/>
      <c r="J251" s="189"/>
      <c r="K251" s="189"/>
      <c r="L251" s="189">
        <v>200</v>
      </c>
      <c r="M251" s="189"/>
      <c r="N251" s="189"/>
      <c r="O251" s="189"/>
      <c r="P251" s="189"/>
      <c r="Q251" s="189"/>
      <c r="R251" s="189"/>
      <c r="S251" s="189"/>
      <c r="T251" s="189"/>
      <c r="U251" s="189"/>
      <c r="V251" s="189"/>
      <c r="W251" s="189"/>
      <c r="X251" s="189"/>
      <c r="Y251" s="189"/>
      <c r="Z251" s="189"/>
      <c r="AA251" s="188"/>
      <c r="AB251" s="189"/>
      <c r="AC251" s="189"/>
      <c r="AD251" s="189"/>
      <c r="AE251" s="189"/>
      <c r="AF251" s="189"/>
      <c r="AG251" s="9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</row>
    <row r="252" spans="1:103" s="20" customFormat="1" ht="254.25" customHeight="1" thickBot="1" x14ac:dyDescent="1.2">
      <c r="A252" s="208">
        <v>89</v>
      </c>
      <c r="B252" s="7" t="s">
        <v>50</v>
      </c>
      <c r="C252" s="208"/>
      <c r="D252" s="208"/>
      <c r="E252" s="208"/>
      <c r="F252" s="208"/>
      <c r="G252" s="208"/>
      <c r="H252" s="208"/>
      <c r="I252" s="208"/>
      <c r="J252" s="208"/>
      <c r="K252" s="208"/>
      <c r="L252" s="208"/>
      <c r="M252" s="208"/>
      <c r="N252" s="208"/>
      <c r="O252" s="208"/>
      <c r="P252" s="208"/>
      <c r="Q252" s="208"/>
      <c r="R252" s="208"/>
      <c r="S252" s="208"/>
      <c r="T252" s="208"/>
      <c r="U252" s="208"/>
      <c r="V252" s="208"/>
      <c r="W252" s="208"/>
      <c r="X252" s="208"/>
      <c r="Y252" s="208"/>
      <c r="Z252" s="208">
        <v>25</v>
      </c>
      <c r="AA252" s="207"/>
      <c r="AB252" s="208"/>
      <c r="AC252" s="208"/>
      <c r="AD252" s="208"/>
      <c r="AE252" s="208"/>
      <c r="AF252" s="208"/>
      <c r="AG252" s="9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</row>
    <row r="253" spans="1:103" s="20" customFormat="1" ht="84" thickBot="1" x14ac:dyDescent="1.2">
      <c r="A253" s="189">
        <v>70</v>
      </c>
      <c r="B253" s="7" t="s">
        <v>40</v>
      </c>
      <c r="C253" s="189"/>
      <c r="D253" s="189"/>
      <c r="E253" s="189"/>
      <c r="F253" s="189"/>
      <c r="G253" s="189"/>
      <c r="H253" s="189"/>
      <c r="I253" s="189"/>
      <c r="J253" s="10">
        <v>100</v>
      </c>
      <c r="K253" s="189"/>
      <c r="L253" s="189"/>
      <c r="M253" s="189"/>
      <c r="N253" s="189"/>
      <c r="O253" s="189"/>
      <c r="P253" s="189"/>
      <c r="Q253" s="189"/>
      <c r="R253" s="189"/>
      <c r="S253" s="189"/>
      <c r="T253" s="189"/>
      <c r="U253" s="189"/>
      <c r="V253" s="189"/>
      <c r="W253" s="189"/>
      <c r="X253" s="189"/>
      <c r="Y253" s="189"/>
      <c r="Z253" s="189"/>
      <c r="AA253" s="188"/>
      <c r="AB253" s="189"/>
      <c r="AC253" s="189"/>
      <c r="AD253" s="189"/>
      <c r="AE253" s="189"/>
      <c r="AF253" s="189"/>
      <c r="AG253" s="9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</row>
    <row r="254" spans="1:103" s="20" customFormat="1" ht="84" thickBot="1" x14ac:dyDescent="1.2">
      <c r="A254" s="3"/>
      <c r="B254" s="7" t="s">
        <v>43</v>
      </c>
      <c r="C254" s="3">
        <f>C251+C252+C253</f>
        <v>0</v>
      </c>
      <c r="D254" s="208">
        <f t="shared" ref="D254:AG254" si="34">D251+D252+D253</f>
        <v>0</v>
      </c>
      <c r="E254" s="208">
        <f t="shared" si="34"/>
        <v>0</v>
      </c>
      <c r="F254" s="208">
        <f t="shared" si="34"/>
        <v>0</v>
      </c>
      <c r="G254" s="208">
        <f t="shared" si="34"/>
        <v>0</v>
      </c>
      <c r="H254" s="208">
        <f t="shared" si="34"/>
        <v>0</v>
      </c>
      <c r="I254" s="208">
        <f t="shared" si="34"/>
        <v>0</v>
      </c>
      <c r="J254" s="208">
        <f t="shared" si="34"/>
        <v>100</v>
      </c>
      <c r="K254" s="208">
        <f t="shared" si="34"/>
        <v>0</v>
      </c>
      <c r="L254" s="208">
        <f t="shared" si="34"/>
        <v>200</v>
      </c>
      <c r="M254" s="208">
        <f t="shared" si="34"/>
        <v>0</v>
      </c>
      <c r="N254" s="208">
        <f t="shared" si="34"/>
        <v>0</v>
      </c>
      <c r="O254" s="208">
        <f t="shared" si="34"/>
        <v>0</v>
      </c>
      <c r="P254" s="208">
        <f t="shared" si="34"/>
        <v>0</v>
      </c>
      <c r="Q254" s="208">
        <f t="shared" si="34"/>
        <v>0</v>
      </c>
      <c r="R254" s="208">
        <f t="shared" si="34"/>
        <v>0</v>
      </c>
      <c r="S254" s="208">
        <f t="shared" si="34"/>
        <v>0</v>
      </c>
      <c r="T254" s="208">
        <f t="shared" si="34"/>
        <v>0</v>
      </c>
      <c r="U254" s="208">
        <f t="shared" si="34"/>
        <v>0</v>
      </c>
      <c r="V254" s="208">
        <f t="shared" si="34"/>
        <v>0</v>
      </c>
      <c r="W254" s="208">
        <f t="shared" si="34"/>
        <v>0</v>
      </c>
      <c r="X254" s="208">
        <f t="shared" si="34"/>
        <v>0</v>
      </c>
      <c r="Y254" s="208">
        <f t="shared" si="34"/>
        <v>0</v>
      </c>
      <c r="Z254" s="208">
        <f t="shared" si="34"/>
        <v>25</v>
      </c>
      <c r="AA254" s="208">
        <f t="shared" si="34"/>
        <v>0</v>
      </c>
      <c r="AB254" s="208">
        <f t="shared" si="34"/>
        <v>0</v>
      </c>
      <c r="AC254" s="208">
        <f t="shared" si="34"/>
        <v>0</v>
      </c>
      <c r="AD254" s="208">
        <f t="shared" si="34"/>
        <v>0</v>
      </c>
      <c r="AE254" s="208">
        <f t="shared" si="34"/>
        <v>0</v>
      </c>
      <c r="AF254" s="208">
        <f t="shared" si="34"/>
        <v>0</v>
      </c>
      <c r="AG254" s="208">
        <f t="shared" si="34"/>
        <v>0</v>
      </c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</row>
    <row r="255" spans="1:103" s="20" customFormat="1" ht="167.25" thickBot="1" x14ac:dyDescent="1.2">
      <c r="A255" s="3"/>
      <c r="B255" s="7" t="s">
        <v>51</v>
      </c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8"/>
      <c r="AB255" s="3"/>
      <c r="AC255" s="3"/>
      <c r="AD255" s="3"/>
      <c r="AE255" s="3"/>
      <c r="AF255" s="3">
        <v>1.2</v>
      </c>
      <c r="AG255" s="5">
        <v>1.8</v>
      </c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</row>
    <row r="256" spans="1:103" s="20" customFormat="1" ht="84" thickBot="1" x14ac:dyDescent="1.2">
      <c r="A256" s="3"/>
      <c r="B256" s="11" t="s">
        <v>52</v>
      </c>
      <c r="C256" s="3">
        <f t="shared" ref="C256:AE256" si="35">C240+C249+C254</f>
        <v>94</v>
      </c>
      <c r="D256" s="3">
        <f t="shared" si="35"/>
        <v>20</v>
      </c>
      <c r="E256" s="3">
        <f t="shared" si="35"/>
        <v>0</v>
      </c>
      <c r="F256" s="3">
        <f t="shared" si="35"/>
        <v>59</v>
      </c>
      <c r="G256" s="3">
        <f t="shared" si="35"/>
        <v>51</v>
      </c>
      <c r="H256" s="3">
        <f t="shared" si="35"/>
        <v>25</v>
      </c>
      <c r="I256" s="3">
        <f t="shared" si="35"/>
        <v>114.3</v>
      </c>
      <c r="J256" s="3">
        <f t="shared" si="35"/>
        <v>100</v>
      </c>
      <c r="K256" s="3">
        <f t="shared" si="35"/>
        <v>20</v>
      </c>
      <c r="L256" s="3">
        <f t="shared" si="35"/>
        <v>200</v>
      </c>
      <c r="M256" s="3">
        <f t="shared" si="35"/>
        <v>93</v>
      </c>
      <c r="N256" s="3">
        <f t="shared" si="35"/>
        <v>0</v>
      </c>
      <c r="O256" s="3">
        <f t="shared" si="35"/>
        <v>0</v>
      </c>
      <c r="P256" s="3">
        <f t="shared" si="35"/>
        <v>0</v>
      </c>
      <c r="Q256" s="3">
        <f t="shared" si="35"/>
        <v>115</v>
      </c>
      <c r="R256" s="3">
        <f t="shared" si="35"/>
        <v>125</v>
      </c>
      <c r="S256" s="3">
        <f t="shared" si="35"/>
        <v>0</v>
      </c>
      <c r="T256" s="3">
        <f t="shared" si="35"/>
        <v>29</v>
      </c>
      <c r="U256" s="3">
        <f t="shared" si="35"/>
        <v>5</v>
      </c>
      <c r="V256" s="3">
        <f t="shared" si="35"/>
        <v>22</v>
      </c>
      <c r="W256" s="3">
        <f t="shared" si="35"/>
        <v>13</v>
      </c>
      <c r="X256" s="3">
        <f t="shared" si="35"/>
        <v>0</v>
      </c>
      <c r="Y256" s="3">
        <f t="shared" si="35"/>
        <v>35</v>
      </c>
      <c r="Z256" s="3">
        <f t="shared" si="35"/>
        <v>25</v>
      </c>
      <c r="AA256" s="3">
        <f t="shared" si="35"/>
        <v>1</v>
      </c>
      <c r="AB256" s="3">
        <f t="shared" si="35"/>
        <v>0</v>
      </c>
      <c r="AC256" s="3">
        <f t="shared" si="35"/>
        <v>0</v>
      </c>
      <c r="AD256" s="3">
        <f t="shared" si="35"/>
        <v>0</v>
      </c>
      <c r="AE256" s="3">
        <f t="shared" si="35"/>
        <v>0</v>
      </c>
      <c r="AF256" s="3">
        <v>1.2</v>
      </c>
      <c r="AG256" s="3">
        <v>1.8</v>
      </c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</row>
    <row r="257" spans="1:103" s="17" customFormat="1" ht="77.25" customHeight="1" x14ac:dyDescent="1.1499999999999999">
      <c r="A257" s="232" t="s">
        <v>1</v>
      </c>
      <c r="B257" s="232"/>
      <c r="C257" s="232"/>
      <c r="D257" s="232"/>
      <c r="E257" s="232"/>
      <c r="F257" s="232"/>
      <c r="G257" s="232"/>
      <c r="H257" s="232"/>
      <c r="I257" s="232"/>
      <c r="J257" s="232"/>
      <c r="K257" s="232"/>
      <c r="L257" s="232"/>
      <c r="M257" s="232"/>
      <c r="N257" s="232"/>
      <c r="O257" s="232"/>
      <c r="P257" s="232"/>
      <c r="Q257" s="232"/>
      <c r="R257" s="232"/>
      <c r="S257" s="232"/>
      <c r="T257" s="232"/>
      <c r="U257" s="232"/>
      <c r="V257" s="232"/>
      <c r="W257" s="232"/>
      <c r="X257" s="232"/>
      <c r="Y257" s="232"/>
      <c r="Z257" s="232"/>
      <c r="AA257" s="232"/>
      <c r="AB257" s="232"/>
      <c r="AC257" s="232"/>
      <c r="AD257" s="232"/>
      <c r="AE257" s="232"/>
      <c r="AF257" s="232"/>
      <c r="AG257" s="232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</row>
    <row r="258" spans="1:103" s="18" customFormat="1" ht="71.25" customHeight="1" thickBot="1" x14ac:dyDescent="1.2">
      <c r="A258" s="232" t="s">
        <v>92</v>
      </c>
      <c r="B258" s="232"/>
      <c r="C258" s="232"/>
      <c r="D258" s="232"/>
      <c r="E258" s="232"/>
      <c r="F258" s="232"/>
      <c r="G258" s="232"/>
      <c r="H258" s="232"/>
      <c r="I258" s="232"/>
      <c r="J258" s="232"/>
      <c r="K258" s="232"/>
      <c r="L258" s="232"/>
      <c r="M258" s="232"/>
      <c r="N258" s="232"/>
      <c r="O258" s="232"/>
      <c r="P258" s="232"/>
      <c r="Q258" s="232"/>
      <c r="R258" s="232"/>
      <c r="S258" s="232"/>
      <c r="T258" s="232"/>
      <c r="U258" s="232"/>
      <c r="V258" s="232"/>
      <c r="W258" s="232"/>
      <c r="X258" s="232"/>
      <c r="Y258" s="232"/>
      <c r="Z258" s="232"/>
      <c r="AA258" s="232"/>
      <c r="AB258" s="232"/>
      <c r="AC258" s="232"/>
      <c r="AD258" s="232"/>
      <c r="AE258" s="232"/>
      <c r="AF258" s="232"/>
      <c r="AG258" s="232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</row>
    <row r="259" spans="1:103" ht="70.5" customHeight="1" x14ac:dyDescent="1.1499999999999999">
      <c r="A259" s="244" t="s">
        <v>3</v>
      </c>
      <c r="B259" s="232" t="s">
        <v>4</v>
      </c>
      <c r="C259" s="245" t="s">
        <v>5</v>
      </c>
      <c r="D259" s="245" t="s">
        <v>6</v>
      </c>
      <c r="E259" s="245" t="s">
        <v>7</v>
      </c>
      <c r="F259" s="245" t="s">
        <v>8</v>
      </c>
      <c r="G259" s="245" t="s">
        <v>9</v>
      </c>
      <c r="H259" s="245" t="s">
        <v>10</v>
      </c>
      <c r="I259" s="245" t="s">
        <v>11</v>
      </c>
      <c r="J259" s="245" t="s">
        <v>12</v>
      </c>
      <c r="K259" s="245" t="s">
        <v>13</v>
      </c>
      <c r="L259" s="245" t="s">
        <v>14</v>
      </c>
      <c r="M259" s="245" t="s">
        <v>15</v>
      </c>
      <c r="N259" s="245" t="s">
        <v>16</v>
      </c>
      <c r="O259" s="245" t="s">
        <v>17</v>
      </c>
      <c r="P259" s="245" t="s">
        <v>18</v>
      </c>
      <c r="Q259" s="245" t="s">
        <v>19</v>
      </c>
      <c r="R259" s="245" t="s">
        <v>20</v>
      </c>
      <c r="S259" s="245" t="s">
        <v>21</v>
      </c>
      <c r="T259" s="245" t="s">
        <v>22</v>
      </c>
      <c r="U259" s="245" t="s">
        <v>23</v>
      </c>
      <c r="V259" s="245" t="s">
        <v>24</v>
      </c>
      <c r="W259" s="245" t="s">
        <v>25</v>
      </c>
      <c r="X259" s="245" t="s">
        <v>26</v>
      </c>
      <c r="Y259" s="245" t="s">
        <v>27</v>
      </c>
      <c r="Z259" s="245" t="s">
        <v>28</v>
      </c>
      <c r="AA259" s="246" t="s">
        <v>29</v>
      </c>
      <c r="AB259" s="245" t="s">
        <v>30</v>
      </c>
      <c r="AC259" s="246" t="s">
        <v>31</v>
      </c>
      <c r="AD259" s="245" t="s">
        <v>32</v>
      </c>
      <c r="AE259" s="245" t="s">
        <v>33</v>
      </c>
      <c r="AF259" s="245" t="s">
        <v>34</v>
      </c>
      <c r="AG259" s="245" t="s">
        <v>35</v>
      </c>
    </row>
    <row r="260" spans="1:103" ht="409.6" customHeight="1" x14ac:dyDescent="1.1499999999999999">
      <c r="A260" s="244"/>
      <c r="B260" s="232"/>
      <c r="C260" s="245"/>
      <c r="D260" s="245"/>
      <c r="E260" s="245"/>
      <c r="F260" s="245"/>
      <c r="G260" s="245"/>
      <c r="H260" s="245"/>
      <c r="I260" s="245"/>
      <c r="J260" s="245"/>
      <c r="K260" s="245"/>
      <c r="L260" s="245"/>
      <c r="M260" s="245"/>
      <c r="N260" s="245"/>
      <c r="O260" s="245"/>
      <c r="P260" s="245"/>
      <c r="Q260" s="245"/>
      <c r="R260" s="245"/>
      <c r="S260" s="245"/>
      <c r="T260" s="245"/>
      <c r="U260" s="245"/>
      <c r="V260" s="245"/>
      <c r="W260" s="245"/>
      <c r="X260" s="245"/>
      <c r="Y260" s="245"/>
      <c r="Z260" s="245"/>
      <c r="AA260" s="246"/>
      <c r="AB260" s="245"/>
      <c r="AC260" s="246"/>
      <c r="AD260" s="245"/>
      <c r="AE260" s="245"/>
      <c r="AF260" s="245"/>
      <c r="AG260" s="245"/>
    </row>
    <row r="261" spans="1:103" ht="84" thickBot="1" x14ac:dyDescent="1.2">
      <c r="A261" s="3">
        <v>1</v>
      </c>
      <c r="B261" s="4">
        <v>2</v>
      </c>
      <c r="C261" s="3">
        <v>3</v>
      </c>
      <c r="D261" s="3">
        <v>4</v>
      </c>
      <c r="E261" s="3">
        <v>5</v>
      </c>
      <c r="F261" s="3">
        <v>6</v>
      </c>
      <c r="G261" s="3">
        <v>7</v>
      </c>
      <c r="H261" s="3" t="s">
        <v>36</v>
      </c>
      <c r="I261" s="3">
        <v>9</v>
      </c>
      <c r="J261" s="3">
        <v>10</v>
      </c>
      <c r="K261" s="3">
        <v>11</v>
      </c>
      <c r="L261" s="3">
        <v>12</v>
      </c>
      <c r="M261" s="3">
        <v>13</v>
      </c>
      <c r="N261" s="3">
        <v>14</v>
      </c>
      <c r="O261" s="3">
        <v>15</v>
      </c>
      <c r="P261" s="3">
        <v>16</v>
      </c>
      <c r="Q261" s="3">
        <v>17</v>
      </c>
      <c r="R261" s="3">
        <v>18</v>
      </c>
      <c r="S261" s="3">
        <v>19</v>
      </c>
      <c r="T261" s="3">
        <v>20</v>
      </c>
      <c r="U261" s="3">
        <v>21</v>
      </c>
      <c r="V261" s="3">
        <v>22</v>
      </c>
      <c r="W261" s="3">
        <v>23</v>
      </c>
      <c r="X261" s="3">
        <v>24</v>
      </c>
      <c r="Y261" s="3">
        <v>25</v>
      </c>
      <c r="Z261" s="3">
        <v>26</v>
      </c>
      <c r="AA261" s="4">
        <v>27</v>
      </c>
      <c r="AB261" s="3">
        <v>28</v>
      </c>
      <c r="AC261" s="3">
        <v>29</v>
      </c>
      <c r="AD261" s="3">
        <v>30</v>
      </c>
      <c r="AE261" s="3">
        <v>31</v>
      </c>
      <c r="AF261" s="3">
        <v>32</v>
      </c>
      <c r="AG261" s="5">
        <v>33</v>
      </c>
    </row>
    <row r="262" spans="1:103" s="2" customFormat="1" ht="71.25" customHeight="1" thickBot="1" x14ac:dyDescent="1.2">
      <c r="A262" s="232" t="s">
        <v>37</v>
      </c>
      <c r="B262" s="232"/>
      <c r="C262" s="232"/>
      <c r="D262" s="232"/>
      <c r="E262" s="232"/>
      <c r="F262" s="232"/>
      <c r="G262" s="232"/>
      <c r="H262" s="232"/>
      <c r="I262" s="232"/>
      <c r="J262" s="232"/>
      <c r="K262" s="232"/>
      <c r="L262" s="232"/>
      <c r="M262" s="232"/>
      <c r="N262" s="232"/>
      <c r="O262" s="232"/>
      <c r="P262" s="232"/>
      <c r="Q262" s="232"/>
      <c r="R262" s="232"/>
      <c r="S262" s="232"/>
      <c r="T262" s="232"/>
      <c r="U262" s="232"/>
      <c r="V262" s="232"/>
      <c r="W262" s="232"/>
      <c r="X262" s="232"/>
      <c r="Y262" s="232"/>
      <c r="Z262" s="232"/>
      <c r="AA262" s="232"/>
      <c r="AB262" s="232"/>
      <c r="AC262" s="232"/>
      <c r="AD262" s="232"/>
      <c r="AE262" s="232"/>
      <c r="AF262" s="232"/>
      <c r="AG262" s="232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</row>
    <row r="263" spans="1:103" ht="127.5" customHeight="1" x14ac:dyDescent="1.1499999999999999">
      <c r="A263" s="128">
        <v>78</v>
      </c>
      <c r="B263" s="7" t="s">
        <v>142</v>
      </c>
      <c r="C263" s="128">
        <v>12</v>
      </c>
      <c r="D263" s="128"/>
      <c r="E263" s="128"/>
      <c r="F263" s="128">
        <v>3</v>
      </c>
      <c r="G263" s="128"/>
      <c r="H263" s="128"/>
      <c r="I263" s="128">
        <v>9</v>
      </c>
      <c r="J263" s="128"/>
      <c r="K263" s="128"/>
      <c r="L263" s="128"/>
      <c r="M263" s="128"/>
      <c r="N263" s="128"/>
      <c r="O263" s="5"/>
      <c r="P263" s="128">
        <v>72</v>
      </c>
      <c r="Q263" s="128"/>
      <c r="R263" s="128"/>
      <c r="S263" s="128"/>
      <c r="T263" s="128"/>
      <c r="U263" s="128"/>
      <c r="V263" s="128">
        <v>3</v>
      </c>
      <c r="W263" s="128">
        <v>5</v>
      </c>
      <c r="X263" s="128">
        <v>6.5</v>
      </c>
      <c r="Y263" s="128">
        <v>0.8</v>
      </c>
      <c r="Z263" s="128"/>
      <c r="AA263" s="127"/>
      <c r="AB263" s="128"/>
      <c r="AC263" s="128"/>
      <c r="AD263" s="128"/>
      <c r="AE263" s="128"/>
      <c r="AF263" s="128"/>
      <c r="AG263" s="9"/>
    </row>
    <row r="264" spans="1:103" ht="102.75" customHeight="1" x14ac:dyDescent="1.1499999999999999">
      <c r="A264" s="128">
        <v>7</v>
      </c>
      <c r="B264" s="7" t="s">
        <v>65</v>
      </c>
      <c r="C264" s="128"/>
      <c r="D264" s="128"/>
      <c r="E264" s="128"/>
      <c r="F264" s="128"/>
      <c r="G264" s="128"/>
      <c r="H264" s="128">
        <v>128</v>
      </c>
      <c r="I264" s="128"/>
      <c r="J264" s="128"/>
      <c r="K264" s="128"/>
      <c r="L264" s="128"/>
      <c r="M264" s="128"/>
      <c r="N264" s="128"/>
      <c r="O264" s="128"/>
      <c r="P264" s="128"/>
      <c r="Q264" s="128">
        <v>22</v>
      </c>
      <c r="R264" s="128"/>
      <c r="S264" s="128"/>
      <c r="T264" s="128"/>
      <c r="U264" s="128"/>
      <c r="V264" s="128">
        <v>5</v>
      </c>
      <c r="W264" s="128"/>
      <c r="X264" s="128"/>
      <c r="Y264" s="128"/>
      <c r="Z264" s="128"/>
      <c r="AA264" s="127"/>
      <c r="AB264" s="128"/>
      <c r="AC264" s="128"/>
      <c r="AD264" s="128"/>
      <c r="AE264" s="128"/>
      <c r="AF264" s="128"/>
      <c r="AG264" s="9"/>
    </row>
    <row r="265" spans="1:103" ht="183.75" customHeight="1" x14ac:dyDescent="1.1499999999999999">
      <c r="A265" s="189">
        <v>47</v>
      </c>
      <c r="B265" s="7" t="s">
        <v>170</v>
      </c>
      <c r="C265" s="189"/>
      <c r="D265" s="189"/>
      <c r="E265" s="189"/>
      <c r="F265" s="189"/>
      <c r="G265" s="189"/>
      <c r="H265" s="189"/>
      <c r="I265" s="189">
        <v>57</v>
      </c>
      <c r="J265" s="189"/>
      <c r="K265" s="189"/>
      <c r="L265" s="189"/>
      <c r="M265" s="189"/>
      <c r="N265" s="189"/>
      <c r="O265" s="189"/>
      <c r="P265" s="189"/>
      <c r="Q265" s="189"/>
      <c r="R265" s="189"/>
      <c r="S265" s="189"/>
      <c r="T265" s="189"/>
      <c r="U265" s="189"/>
      <c r="V265" s="189"/>
      <c r="W265" s="189">
        <v>4</v>
      </c>
      <c r="X265" s="189"/>
      <c r="Y265" s="189"/>
      <c r="Z265" s="189"/>
      <c r="AA265" s="188"/>
      <c r="AB265" s="189"/>
      <c r="AC265" s="189"/>
      <c r="AD265" s="189"/>
      <c r="AE265" s="189"/>
      <c r="AF265" s="189"/>
      <c r="AG265" s="9"/>
    </row>
    <row r="266" spans="1:103" ht="96" customHeight="1" x14ac:dyDescent="1.1499999999999999">
      <c r="A266" s="3" t="s">
        <v>41</v>
      </c>
      <c r="B266" s="7" t="s">
        <v>42</v>
      </c>
      <c r="C266" s="3">
        <v>40</v>
      </c>
      <c r="D266" s="3"/>
      <c r="E266" s="3"/>
      <c r="F266" s="3"/>
      <c r="G266" s="3"/>
      <c r="H266" s="3"/>
      <c r="I266" s="10"/>
      <c r="J266" s="10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8"/>
      <c r="AB266" s="3"/>
      <c r="AC266" s="3"/>
      <c r="AD266" s="3"/>
      <c r="AE266" s="3"/>
      <c r="AF266" s="3"/>
      <c r="AG266" s="9"/>
    </row>
    <row r="267" spans="1:103" ht="108.75" customHeight="1" x14ac:dyDescent="1.1499999999999999">
      <c r="A267" s="123">
        <v>57</v>
      </c>
      <c r="B267" s="7" t="s">
        <v>56</v>
      </c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  <c r="T267" s="123"/>
      <c r="U267" s="123"/>
      <c r="V267" s="123"/>
      <c r="W267" s="123"/>
      <c r="X267" s="123"/>
      <c r="Y267" s="123">
        <v>15</v>
      </c>
      <c r="Z267" s="123"/>
      <c r="AA267" s="4">
        <v>1</v>
      </c>
      <c r="AB267" s="123"/>
      <c r="AC267" s="123"/>
      <c r="AD267" s="123"/>
      <c r="AE267" s="123"/>
      <c r="AF267" s="123"/>
      <c r="AG267" s="9"/>
    </row>
    <row r="268" spans="1:103" ht="84" thickBot="1" x14ac:dyDescent="1.2">
      <c r="A268" s="3"/>
      <c r="B268" s="7" t="s">
        <v>43</v>
      </c>
      <c r="C268" s="3">
        <f>C263+C264+C265+C266+C267</f>
        <v>52</v>
      </c>
      <c r="D268" s="3">
        <f t="shared" ref="D268:AG268" si="36">D263+D264+D265+D266+D267</f>
        <v>0</v>
      </c>
      <c r="E268" s="3">
        <f t="shared" si="36"/>
        <v>0</v>
      </c>
      <c r="F268" s="3">
        <f t="shared" si="36"/>
        <v>3</v>
      </c>
      <c r="G268" s="3">
        <f t="shared" si="36"/>
        <v>0</v>
      </c>
      <c r="H268" s="3">
        <f t="shared" si="36"/>
        <v>128</v>
      </c>
      <c r="I268" s="3">
        <f t="shared" si="36"/>
        <v>66</v>
      </c>
      <c r="J268" s="3">
        <f t="shared" si="36"/>
        <v>0</v>
      </c>
      <c r="K268" s="3">
        <f t="shared" si="36"/>
        <v>0</v>
      </c>
      <c r="L268" s="3">
        <f t="shared" si="36"/>
        <v>0</v>
      </c>
      <c r="M268" s="3">
        <f t="shared" si="36"/>
        <v>0</v>
      </c>
      <c r="N268" s="3">
        <f t="shared" si="36"/>
        <v>0</v>
      </c>
      <c r="O268" s="3">
        <f t="shared" si="36"/>
        <v>0</v>
      </c>
      <c r="P268" s="3">
        <f t="shared" si="36"/>
        <v>72</v>
      </c>
      <c r="Q268" s="3">
        <f t="shared" si="36"/>
        <v>22</v>
      </c>
      <c r="R268" s="3">
        <f t="shared" si="36"/>
        <v>0</v>
      </c>
      <c r="S268" s="3">
        <f t="shared" si="36"/>
        <v>0</v>
      </c>
      <c r="T268" s="3">
        <f t="shared" si="36"/>
        <v>0</v>
      </c>
      <c r="U268" s="3">
        <f t="shared" si="36"/>
        <v>0</v>
      </c>
      <c r="V268" s="3">
        <f t="shared" si="36"/>
        <v>8</v>
      </c>
      <c r="W268" s="3">
        <f t="shared" si="36"/>
        <v>9</v>
      </c>
      <c r="X268" s="3">
        <f t="shared" si="36"/>
        <v>6.5</v>
      </c>
      <c r="Y268" s="3">
        <f t="shared" si="36"/>
        <v>15.8</v>
      </c>
      <c r="Z268" s="3">
        <f t="shared" si="36"/>
        <v>0</v>
      </c>
      <c r="AA268" s="3">
        <f t="shared" si="36"/>
        <v>1</v>
      </c>
      <c r="AB268" s="3">
        <f t="shared" si="36"/>
        <v>0</v>
      </c>
      <c r="AC268" s="3">
        <f t="shared" si="36"/>
        <v>0</v>
      </c>
      <c r="AD268" s="3">
        <f t="shared" si="36"/>
        <v>0</v>
      </c>
      <c r="AE268" s="3">
        <f t="shared" si="36"/>
        <v>0</v>
      </c>
      <c r="AF268" s="3">
        <f t="shared" si="36"/>
        <v>0</v>
      </c>
      <c r="AG268" s="3">
        <f t="shared" si="36"/>
        <v>0</v>
      </c>
    </row>
    <row r="269" spans="1:103" s="2" customFormat="1" ht="84" thickBot="1" x14ac:dyDescent="1.2">
      <c r="A269" s="232" t="s">
        <v>44</v>
      </c>
      <c r="B269" s="232"/>
      <c r="C269" s="232"/>
      <c r="D269" s="232"/>
      <c r="E269" s="232"/>
      <c r="F269" s="232"/>
      <c r="G269" s="232"/>
      <c r="H269" s="232"/>
      <c r="I269" s="232"/>
      <c r="J269" s="232"/>
      <c r="K269" s="232"/>
      <c r="L269" s="232"/>
      <c r="M269" s="232"/>
      <c r="N269" s="232"/>
      <c r="O269" s="232"/>
      <c r="P269" s="232"/>
      <c r="Q269" s="232"/>
      <c r="R269" s="232"/>
      <c r="S269" s="232"/>
      <c r="T269" s="232"/>
      <c r="U269" s="232"/>
      <c r="V269" s="232"/>
      <c r="W269" s="232"/>
      <c r="X269" s="232"/>
      <c r="Y269" s="232"/>
      <c r="Z269" s="232"/>
      <c r="AA269" s="232"/>
      <c r="AB269" s="232"/>
      <c r="AC269" s="232"/>
      <c r="AD269" s="232"/>
      <c r="AE269" s="232"/>
      <c r="AF269" s="232"/>
      <c r="AG269" s="232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</row>
    <row r="270" spans="1:103" x14ac:dyDescent="1.1499999999999999">
      <c r="A270" s="128">
        <v>106</v>
      </c>
      <c r="B270" s="7" t="s">
        <v>189</v>
      </c>
      <c r="C270" s="3"/>
      <c r="D270" s="3"/>
      <c r="E270" s="3"/>
      <c r="F270" s="3"/>
      <c r="G270" s="3"/>
      <c r="H270" s="3">
        <v>14</v>
      </c>
      <c r="I270" s="3">
        <v>36</v>
      </c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>
        <v>5</v>
      </c>
      <c r="X270" s="3">
        <v>6</v>
      </c>
      <c r="Y270" s="3"/>
      <c r="Z270" s="3"/>
      <c r="AA270" s="8"/>
      <c r="AB270" s="3"/>
      <c r="AC270" s="3"/>
      <c r="AD270" s="3"/>
      <c r="AE270" s="3"/>
      <c r="AF270" s="3"/>
      <c r="AG270" s="9"/>
    </row>
    <row r="271" spans="1:103" ht="171.75" customHeight="1" x14ac:dyDescent="1.1499999999999999">
      <c r="A271" s="13">
        <v>5</v>
      </c>
      <c r="B271" s="21" t="s">
        <v>91</v>
      </c>
      <c r="C271" s="3"/>
      <c r="D271" s="3"/>
      <c r="E271" s="3"/>
      <c r="F271" s="3">
        <v>20</v>
      </c>
      <c r="G271" s="3"/>
      <c r="H271" s="3">
        <v>50</v>
      </c>
      <c r="I271" s="3">
        <v>32</v>
      </c>
      <c r="J271" s="3"/>
      <c r="K271" s="3"/>
      <c r="L271" s="3"/>
      <c r="M271" s="3">
        <v>16</v>
      </c>
      <c r="N271" s="3"/>
      <c r="O271" s="3"/>
      <c r="P271" s="3"/>
      <c r="Q271" s="3"/>
      <c r="R271" s="3"/>
      <c r="S271" s="3"/>
      <c r="T271" s="3"/>
      <c r="U271" s="3"/>
      <c r="V271" s="3"/>
      <c r="W271" s="3">
        <v>5</v>
      </c>
      <c r="X271" s="3"/>
      <c r="Y271" s="3"/>
      <c r="Z271" s="3"/>
      <c r="AA271" s="8"/>
      <c r="AB271" s="3"/>
      <c r="AC271" s="3"/>
      <c r="AD271" s="3"/>
      <c r="AE271" s="3"/>
      <c r="AF271" s="3"/>
      <c r="AG271" s="9"/>
    </row>
    <row r="272" spans="1:103" ht="126.75" customHeight="1" x14ac:dyDescent="1.1499999999999999">
      <c r="A272" s="128">
        <v>91</v>
      </c>
      <c r="B272" s="7" t="s">
        <v>167</v>
      </c>
      <c r="C272" s="128"/>
      <c r="D272" s="128"/>
      <c r="E272" s="128"/>
      <c r="F272" s="128"/>
      <c r="G272" s="128"/>
      <c r="H272" s="128">
        <v>46</v>
      </c>
      <c r="I272" s="128">
        <v>120</v>
      </c>
      <c r="J272" s="128"/>
      <c r="K272" s="128"/>
      <c r="L272" s="128"/>
      <c r="M272" s="128">
        <v>41</v>
      </c>
      <c r="N272" s="128"/>
      <c r="O272" s="128"/>
      <c r="P272" s="128"/>
      <c r="Q272" s="128"/>
      <c r="R272" s="128"/>
      <c r="S272" s="128"/>
      <c r="T272" s="128"/>
      <c r="U272" s="128"/>
      <c r="V272" s="128"/>
      <c r="W272" s="128">
        <v>5</v>
      </c>
      <c r="X272" s="128"/>
      <c r="Y272" s="128"/>
      <c r="Z272" s="128"/>
      <c r="AA272" s="127"/>
      <c r="AB272" s="128"/>
      <c r="AC272" s="128"/>
      <c r="AD272" s="128"/>
      <c r="AE272" s="128"/>
      <c r="AF272" s="128"/>
      <c r="AG272" s="9"/>
    </row>
    <row r="273" spans="1:103" ht="105.75" customHeight="1" x14ac:dyDescent="1.1499999999999999">
      <c r="A273" s="128">
        <v>25</v>
      </c>
      <c r="B273" s="7" t="s">
        <v>60</v>
      </c>
      <c r="C273" s="3"/>
      <c r="D273" s="3"/>
      <c r="E273" s="3"/>
      <c r="F273" s="3"/>
      <c r="G273" s="3"/>
      <c r="H273" s="3"/>
      <c r="I273" s="3"/>
      <c r="J273" s="3"/>
      <c r="K273" s="3"/>
      <c r="L273" s="3">
        <v>200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8"/>
      <c r="AB273" s="3"/>
      <c r="AC273" s="3"/>
      <c r="AD273" s="3"/>
      <c r="AE273" s="3"/>
      <c r="AF273" s="3"/>
      <c r="AG273" s="9"/>
    </row>
    <row r="274" spans="1:103" x14ac:dyDescent="1.1499999999999999">
      <c r="A274" s="3" t="s">
        <v>41</v>
      </c>
      <c r="B274" s="7" t="s">
        <v>5</v>
      </c>
      <c r="C274" s="3">
        <v>30</v>
      </c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8"/>
      <c r="AB274" s="3"/>
      <c r="AC274" s="3"/>
      <c r="AD274" s="3"/>
      <c r="AE274" s="3"/>
      <c r="AF274" s="3"/>
      <c r="AG274" s="9"/>
    </row>
    <row r="275" spans="1:103" ht="84" thickBot="1" x14ac:dyDescent="1.2">
      <c r="A275" s="3" t="s">
        <v>41</v>
      </c>
      <c r="B275" s="7" t="s">
        <v>6</v>
      </c>
      <c r="C275" s="3"/>
      <c r="D275" s="3">
        <v>20</v>
      </c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8"/>
      <c r="AB275" s="3"/>
      <c r="AC275" s="3"/>
      <c r="AD275" s="3"/>
      <c r="AE275" s="3"/>
      <c r="AF275" s="3"/>
      <c r="AG275" s="9"/>
    </row>
    <row r="276" spans="1:103" s="2" customFormat="1" ht="84" thickBot="1" x14ac:dyDescent="1.2">
      <c r="A276" s="3"/>
      <c r="B276" s="7" t="s">
        <v>43</v>
      </c>
      <c r="C276" s="3">
        <f>C270+C271+C272+C273+C274+C275</f>
        <v>30</v>
      </c>
      <c r="D276" s="128">
        <f t="shared" ref="D276:AG276" si="37">D270+D271+D272+D273+D274+D275</f>
        <v>20</v>
      </c>
      <c r="E276" s="128">
        <f t="shared" si="37"/>
        <v>0</v>
      </c>
      <c r="F276" s="128">
        <f t="shared" si="37"/>
        <v>20</v>
      </c>
      <c r="G276" s="128">
        <f t="shared" si="37"/>
        <v>0</v>
      </c>
      <c r="H276" s="128">
        <f t="shared" si="37"/>
        <v>110</v>
      </c>
      <c r="I276" s="128">
        <f t="shared" si="37"/>
        <v>188</v>
      </c>
      <c r="J276" s="128">
        <f t="shared" si="37"/>
        <v>0</v>
      </c>
      <c r="K276" s="128">
        <f t="shared" si="37"/>
        <v>0</v>
      </c>
      <c r="L276" s="128">
        <f t="shared" si="37"/>
        <v>200</v>
      </c>
      <c r="M276" s="128">
        <f t="shared" si="37"/>
        <v>57</v>
      </c>
      <c r="N276" s="128">
        <f t="shared" si="37"/>
        <v>0</v>
      </c>
      <c r="O276" s="128">
        <f t="shared" si="37"/>
        <v>0</v>
      </c>
      <c r="P276" s="128">
        <f t="shared" si="37"/>
        <v>0</v>
      </c>
      <c r="Q276" s="128">
        <f t="shared" si="37"/>
        <v>0</v>
      </c>
      <c r="R276" s="128">
        <f t="shared" si="37"/>
        <v>0</v>
      </c>
      <c r="S276" s="128">
        <f t="shared" si="37"/>
        <v>0</v>
      </c>
      <c r="T276" s="128">
        <f t="shared" si="37"/>
        <v>0</v>
      </c>
      <c r="U276" s="128">
        <f t="shared" si="37"/>
        <v>0</v>
      </c>
      <c r="V276" s="128">
        <f t="shared" si="37"/>
        <v>0</v>
      </c>
      <c r="W276" s="128">
        <f t="shared" si="37"/>
        <v>15</v>
      </c>
      <c r="X276" s="128">
        <f t="shared" si="37"/>
        <v>6</v>
      </c>
      <c r="Y276" s="128">
        <f t="shared" si="37"/>
        <v>0</v>
      </c>
      <c r="Z276" s="128">
        <f t="shared" si="37"/>
        <v>0</v>
      </c>
      <c r="AA276" s="128">
        <f t="shared" si="37"/>
        <v>0</v>
      </c>
      <c r="AB276" s="128">
        <f t="shared" si="37"/>
        <v>0</v>
      </c>
      <c r="AC276" s="128">
        <f t="shared" si="37"/>
        <v>0</v>
      </c>
      <c r="AD276" s="128">
        <f t="shared" si="37"/>
        <v>0</v>
      </c>
      <c r="AE276" s="128">
        <f t="shared" si="37"/>
        <v>0</v>
      </c>
      <c r="AF276" s="128">
        <f t="shared" si="37"/>
        <v>0</v>
      </c>
      <c r="AG276" s="128">
        <f t="shared" si="37"/>
        <v>0</v>
      </c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</row>
    <row r="277" spans="1:103" x14ac:dyDescent="1.1499999999999999">
      <c r="A277" s="232" t="s">
        <v>48</v>
      </c>
      <c r="B277" s="232"/>
      <c r="C277" s="232"/>
      <c r="D277" s="232"/>
      <c r="E277" s="232"/>
      <c r="F277" s="232"/>
      <c r="G277" s="232"/>
      <c r="H277" s="232"/>
      <c r="I277" s="232"/>
      <c r="J277" s="232"/>
      <c r="K277" s="232"/>
      <c r="L277" s="232"/>
      <c r="M277" s="232"/>
      <c r="N277" s="232"/>
      <c r="O277" s="232"/>
      <c r="P277" s="232"/>
      <c r="Q277" s="232"/>
      <c r="R277" s="232"/>
      <c r="S277" s="232"/>
      <c r="T277" s="232"/>
      <c r="U277" s="232"/>
      <c r="V277" s="232"/>
      <c r="W277" s="232"/>
      <c r="X277" s="232"/>
      <c r="Y277" s="232"/>
      <c r="Z277" s="232"/>
      <c r="AA277" s="232"/>
      <c r="AB277" s="232"/>
      <c r="AC277" s="232"/>
      <c r="AD277" s="232"/>
      <c r="AE277" s="232"/>
      <c r="AF277" s="232"/>
      <c r="AG277" s="232"/>
    </row>
    <row r="278" spans="1:103" x14ac:dyDescent="1.1499999999999999">
      <c r="A278" s="189">
        <v>68</v>
      </c>
      <c r="B278" s="7" t="s">
        <v>66</v>
      </c>
      <c r="C278" s="189"/>
      <c r="D278" s="189"/>
      <c r="E278" s="189"/>
      <c r="F278" s="189"/>
      <c r="G278" s="189"/>
      <c r="H278" s="189"/>
      <c r="I278" s="189"/>
      <c r="J278" s="189"/>
      <c r="K278" s="189"/>
      <c r="L278" s="189"/>
      <c r="M278" s="189"/>
      <c r="N278" s="189"/>
      <c r="O278" s="189"/>
      <c r="P278" s="189"/>
      <c r="Q278" s="189"/>
      <c r="R278" s="189">
        <v>200</v>
      </c>
      <c r="S278" s="189"/>
      <c r="T278" s="189"/>
      <c r="U278" s="189"/>
      <c r="V278" s="189"/>
      <c r="W278" s="189"/>
      <c r="X278" s="189"/>
      <c r="Y278" s="189"/>
      <c r="Z278" s="189"/>
      <c r="AA278" s="188"/>
      <c r="AB278" s="189"/>
      <c r="AC278" s="189"/>
      <c r="AD278" s="189"/>
      <c r="AE278" s="189"/>
      <c r="AF278" s="189"/>
      <c r="AG278" s="9"/>
    </row>
    <row r="279" spans="1:103" x14ac:dyDescent="1.1499999999999999">
      <c r="A279" s="128">
        <v>89</v>
      </c>
      <c r="B279" s="7" t="s">
        <v>151</v>
      </c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>
        <v>50</v>
      </c>
      <c r="AA279" s="8"/>
      <c r="AB279" s="3"/>
      <c r="AC279" s="3"/>
      <c r="AD279" s="3"/>
      <c r="AE279" s="3"/>
      <c r="AF279" s="3"/>
      <c r="AG279" s="9"/>
    </row>
    <row r="280" spans="1:103" ht="97.5" customHeight="1" x14ac:dyDescent="1.1499999999999999">
      <c r="A280" s="3">
        <v>70</v>
      </c>
      <c r="B280" s="7" t="s">
        <v>40</v>
      </c>
      <c r="C280" s="3"/>
      <c r="D280" s="3"/>
      <c r="E280" s="3"/>
      <c r="F280" s="3"/>
      <c r="G280" s="3"/>
      <c r="H280" s="3"/>
      <c r="I280" s="3"/>
      <c r="J280" s="10">
        <v>100</v>
      </c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8"/>
      <c r="AB280" s="3"/>
      <c r="AC280" s="3"/>
      <c r="AD280" s="3"/>
      <c r="AE280" s="3"/>
      <c r="AF280" s="3"/>
      <c r="AG280" s="9"/>
    </row>
    <row r="281" spans="1:103" x14ac:dyDescent="1.1499999999999999">
      <c r="A281" s="3"/>
      <c r="B281" s="7" t="s">
        <v>43</v>
      </c>
      <c r="C281" s="3">
        <f>C278+C279+C280</f>
        <v>0</v>
      </c>
      <c r="D281" s="3">
        <f t="shared" ref="D281:AG281" si="38">D278+D279+D280</f>
        <v>0</v>
      </c>
      <c r="E281" s="3">
        <f t="shared" si="38"/>
        <v>0</v>
      </c>
      <c r="F281" s="3">
        <f t="shared" si="38"/>
        <v>0</v>
      </c>
      <c r="G281" s="3">
        <f t="shared" si="38"/>
        <v>0</v>
      </c>
      <c r="H281" s="3">
        <f t="shared" si="38"/>
        <v>0</v>
      </c>
      <c r="I281" s="3">
        <f t="shared" si="38"/>
        <v>0</v>
      </c>
      <c r="J281" s="3">
        <f t="shared" si="38"/>
        <v>100</v>
      </c>
      <c r="K281" s="3">
        <f t="shared" si="38"/>
        <v>0</v>
      </c>
      <c r="L281" s="3">
        <f t="shared" si="38"/>
        <v>0</v>
      </c>
      <c r="M281" s="3">
        <f t="shared" si="38"/>
        <v>0</v>
      </c>
      <c r="N281" s="3">
        <f t="shared" si="38"/>
        <v>0</v>
      </c>
      <c r="O281" s="3">
        <f t="shared" si="38"/>
        <v>0</v>
      </c>
      <c r="P281" s="3">
        <f t="shared" si="38"/>
        <v>0</v>
      </c>
      <c r="Q281" s="3">
        <f t="shared" si="38"/>
        <v>0</v>
      </c>
      <c r="R281" s="3">
        <f t="shared" si="38"/>
        <v>200</v>
      </c>
      <c r="S281" s="3">
        <f t="shared" si="38"/>
        <v>0</v>
      </c>
      <c r="T281" s="3">
        <f t="shared" si="38"/>
        <v>0</v>
      </c>
      <c r="U281" s="3">
        <f t="shared" si="38"/>
        <v>0</v>
      </c>
      <c r="V281" s="3">
        <f t="shared" si="38"/>
        <v>0</v>
      </c>
      <c r="W281" s="3">
        <f t="shared" si="38"/>
        <v>0</v>
      </c>
      <c r="X281" s="3">
        <f t="shared" si="38"/>
        <v>0</v>
      </c>
      <c r="Y281" s="3">
        <f t="shared" si="38"/>
        <v>0</v>
      </c>
      <c r="Z281" s="3">
        <f t="shared" si="38"/>
        <v>50</v>
      </c>
      <c r="AA281" s="3">
        <f t="shared" si="38"/>
        <v>0</v>
      </c>
      <c r="AB281" s="3">
        <f t="shared" si="38"/>
        <v>0</v>
      </c>
      <c r="AC281" s="3">
        <f t="shared" si="38"/>
        <v>0</v>
      </c>
      <c r="AD281" s="3">
        <f t="shared" si="38"/>
        <v>0</v>
      </c>
      <c r="AE281" s="3">
        <f t="shared" si="38"/>
        <v>0</v>
      </c>
      <c r="AF281" s="3">
        <f t="shared" si="38"/>
        <v>0</v>
      </c>
      <c r="AG281" s="3">
        <f t="shared" si="38"/>
        <v>0</v>
      </c>
    </row>
    <row r="282" spans="1:103" s="19" customFormat="1" ht="167.25" thickBot="1" x14ac:dyDescent="1.2">
      <c r="A282" s="3"/>
      <c r="B282" s="7" t="s">
        <v>51</v>
      </c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8"/>
      <c r="AB282" s="3"/>
      <c r="AC282" s="3"/>
      <c r="AD282" s="3"/>
      <c r="AE282" s="3"/>
      <c r="AF282" s="3">
        <v>1.2</v>
      </c>
      <c r="AG282" s="5">
        <v>1.8</v>
      </c>
    </row>
    <row r="283" spans="1:103" s="2" customFormat="1" ht="84" thickBot="1" x14ac:dyDescent="1.2">
      <c r="A283" s="3"/>
      <c r="B283" s="7" t="s">
        <v>52</v>
      </c>
      <c r="C283" s="3">
        <f t="shared" ref="C283:AE283" si="39">C268+C276+C281</f>
        <v>82</v>
      </c>
      <c r="D283" s="3">
        <f t="shared" si="39"/>
        <v>20</v>
      </c>
      <c r="E283" s="3">
        <f t="shared" si="39"/>
        <v>0</v>
      </c>
      <c r="F283" s="3">
        <f t="shared" si="39"/>
        <v>23</v>
      </c>
      <c r="G283" s="3">
        <f t="shared" si="39"/>
        <v>0</v>
      </c>
      <c r="H283" s="3">
        <f t="shared" si="39"/>
        <v>238</v>
      </c>
      <c r="I283" s="3">
        <f t="shared" si="39"/>
        <v>254</v>
      </c>
      <c r="J283" s="3">
        <f t="shared" si="39"/>
        <v>100</v>
      </c>
      <c r="K283" s="3">
        <f t="shared" si="39"/>
        <v>0</v>
      </c>
      <c r="L283" s="3">
        <f t="shared" si="39"/>
        <v>200</v>
      </c>
      <c r="M283" s="3">
        <f t="shared" si="39"/>
        <v>57</v>
      </c>
      <c r="N283" s="3">
        <f t="shared" si="39"/>
        <v>0</v>
      </c>
      <c r="O283" s="3">
        <f t="shared" si="39"/>
        <v>0</v>
      </c>
      <c r="P283" s="3">
        <f t="shared" si="39"/>
        <v>72</v>
      </c>
      <c r="Q283" s="3">
        <f t="shared" si="39"/>
        <v>22</v>
      </c>
      <c r="R283" s="3">
        <f t="shared" si="39"/>
        <v>200</v>
      </c>
      <c r="S283" s="3">
        <f t="shared" si="39"/>
        <v>0</v>
      </c>
      <c r="T283" s="3">
        <f t="shared" si="39"/>
        <v>0</v>
      </c>
      <c r="U283" s="3">
        <f t="shared" si="39"/>
        <v>0</v>
      </c>
      <c r="V283" s="3">
        <f t="shared" si="39"/>
        <v>8</v>
      </c>
      <c r="W283" s="3">
        <f t="shared" si="39"/>
        <v>24</v>
      </c>
      <c r="X283" s="3">
        <f t="shared" si="39"/>
        <v>12.5</v>
      </c>
      <c r="Y283" s="3">
        <f t="shared" si="39"/>
        <v>15.8</v>
      </c>
      <c r="Z283" s="3">
        <f t="shared" si="39"/>
        <v>50</v>
      </c>
      <c r="AA283" s="3">
        <f t="shared" si="39"/>
        <v>1</v>
      </c>
      <c r="AB283" s="3">
        <f t="shared" si="39"/>
        <v>0</v>
      </c>
      <c r="AC283" s="3">
        <f t="shared" si="39"/>
        <v>0</v>
      </c>
      <c r="AD283" s="3">
        <f t="shared" si="39"/>
        <v>0</v>
      </c>
      <c r="AE283" s="3">
        <f t="shared" si="39"/>
        <v>0</v>
      </c>
      <c r="AF283" s="3">
        <v>1.2</v>
      </c>
      <c r="AG283" s="3">
        <v>1.8</v>
      </c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</row>
    <row r="284" spans="1:103" s="17" customFormat="1" ht="107.25" customHeight="1" x14ac:dyDescent="1.1499999999999999">
      <c r="A284" s="232" t="s">
        <v>1</v>
      </c>
      <c r="B284" s="232"/>
      <c r="C284" s="232"/>
      <c r="D284" s="232"/>
      <c r="E284" s="232"/>
      <c r="F284" s="232"/>
      <c r="G284" s="232"/>
      <c r="H284" s="232"/>
      <c r="I284" s="232"/>
      <c r="J284" s="232"/>
      <c r="K284" s="232"/>
      <c r="L284" s="232"/>
      <c r="M284" s="232"/>
      <c r="N284" s="232"/>
      <c r="O284" s="232"/>
      <c r="P284" s="232"/>
      <c r="Q284" s="232"/>
      <c r="R284" s="232"/>
      <c r="S284" s="232"/>
      <c r="T284" s="232"/>
      <c r="U284" s="232"/>
      <c r="V284" s="232"/>
      <c r="W284" s="232"/>
      <c r="X284" s="232"/>
      <c r="Y284" s="232"/>
      <c r="Z284" s="232"/>
      <c r="AA284" s="232"/>
      <c r="AB284" s="232"/>
      <c r="AC284" s="232"/>
      <c r="AD284" s="232"/>
      <c r="AE284" s="232"/>
      <c r="AF284" s="232"/>
      <c r="AG284" s="232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</row>
    <row r="285" spans="1:103" s="18" customFormat="1" ht="71.25" customHeight="1" thickBot="1" x14ac:dyDescent="1.2">
      <c r="A285" s="232" t="s">
        <v>93</v>
      </c>
      <c r="B285" s="232"/>
      <c r="C285" s="232"/>
      <c r="D285" s="232"/>
      <c r="E285" s="232"/>
      <c r="F285" s="232"/>
      <c r="G285" s="232"/>
      <c r="H285" s="232"/>
      <c r="I285" s="232"/>
      <c r="J285" s="232"/>
      <c r="K285" s="232"/>
      <c r="L285" s="232"/>
      <c r="M285" s="232"/>
      <c r="N285" s="232"/>
      <c r="O285" s="232"/>
      <c r="P285" s="232"/>
      <c r="Q285" s="232"/>
      <c r="R285" s="232"/>
      <c r="S285" s="232"/>
      <c r="T285" s="232"/>
      <c r="U285" s="232"/>
      <c r="V285" s="232"/>
      <c r="W285" s="232"/>
      <c r="X285" s="232"/>
      <c r="Y285" s="232"/>
      <c r="Z285" s="232"/>
      <c r="AA285" s="232"/>
      <c r="AB285" s="232"/>
      <c r="AC285" s="232"/>
      <c r="AD285" s="232"/>
      <c r="AE285" s="232"/>
      <c r="AF285" s="232"/>
      <c r="AG285" s="232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</row>
    <row r="286" spans="1:103" ht="70.5" customHeight="1" x14ac:dyDescent="1.1499999999999999">
      <c r="A286" s="244" t="s">
        <v>3</v>
      </c>
      <c r="B286" s="232" t="s">
        <v>4</v>
      </c>
      <c r="C286" s="245" t="s">
        <v>5</v>
      </c>
      <c r="D286" s="245" t="s">
        <v>6</v>
      </c>
      <c r="E286" s="245" t="s">
        <v>7</v>
      </c>
      <c r="F286" s="245" t="s">
        <v>8</v>
      </c>
      <c r="G286" s="245" t="s">
        <v>9</v>
      </c>
      <c r="H286" s="245" t="s">
        <v>10</v>
      </c>
      <c r="I286" s="245" t="s">
        <v>11</v>
      </c>
      <c r="J286" s="245" t="s">
        <v>12</v>
      </c>
      <c r="K286" s="245" t="s">
        <v>13</v>
      </c>
      <c r="L286" s="245" t="s">
        <v>14</v>
      </c>
      <c r="M286" s="245" t="s">
        <v>15</v>
      </c>
      <c r="N286" s="245" t="s">
        <v>16</v>
      </c>
      <c r="O286" s="245" t="s">
        <v>17</v>
      </c>
      <c r="P286" s="245" t="s">
        <v>18</v>
      </c>
      <c r="Q286" s="245" t="s">
        <v>19</v>
      </c>
      <c r="R286" s="245" t="s">
        <v>20</v>
      </c>
      <c r="S286" s="245" t="s">
        <v>21</v>
      </c>
      <c r="T286" s="245" t="s">
        <v>22</v>
      </c>
      <c r="U286" s="245" t="s">
        <v>23</v>
      </c>
      <c r="V286" s="245" t="s">
        <v>24</v>
      </c>
      <c r="W286" s="245" t="s">
        <v>25</v>
      </c>
      <c r="X286" s="245" t="s">
        <v>26</v>
      </c>
      <c r="Y286" s="245" t="s">
        <v>27</v>
      </c>
      <c r="Z286" s="245" t="s">
        <v>28</v>
      </c>
      <c r="AA286" s="246" t="s">
        <v>29</v>
      </c>
      <c r="AB286" s="245" t="s">
        <v>30</v>
      </c>
      <c r="AC286" s="246" t="s">
        <v>31</v>
      </c>
      <c r="AD286" s="245" t="s">
        <v>32</v>
      </c>
      <c r="AE286" s="245" t="s">
        <v>33</v>
      </c>
      <c r="AF286" s="245" t="s">
        <v>34</v>
      </c>
      <c r="AG286" s="245" t="s">
        <v>35</v>
      </c>
    </row>
    <row r="287" spans="1:103" ht="409.6" customHeight="1" x14ac:dyDescent="1.1499999999999999">
      <c r="A287" s="244"/>
      <c r="B287" s="232"/>
      <c r="C287" s="245"/>
      <c r="D287" s="245"/>
      <c r="E287" s="245"/>
      <c r="F287" s="245"/>
      <c r="G287" s="245"/>
      <c r="H287" s="245"/>
      <c r="I287" s="245"/>
      <c r="J287" s="245"/>
      <c r="K287" s="245"/>
      <c r="L287" s="245"/>
      <c r="M287" s="245"/>
      <c r="N287" s="245"/>
      <c r="O287" s="245"/>
      <c r="P287" s="245"/>
      <c r="Q287" s="245"/>
      <c r="R287" s="245"/>
      <c r="S287" s="245"/>
      <c r="T287" s="245"/>
      <c r="U287" s="245"/>
      <c r="V287" s="245"/>
      <c r="W287" s="245"/>
      <c r="X287" s="245"/>
      <c r="Y287" s="245"/>
      <c r="Z287" s="245"/>
      <c r="AA287" s="246"/>
      <c r="AB287" s="245"/>
      <c r="AC287" s="246"/>
      <c r="AD287" s="245"/>
      <c r="AE287" s="245"/>
      <c r="AF287" s="245"/>
      <c r="AG287" s="245"/>
    </row>
    <row r="288" spans="1:103" x14ac:dyDescent="1.1499999999999999">
      <c r="A288" s="3">
        <v>1</v>
      </c>
      <c r="B288" s="4">
        <v>2</v>
      </c>
      <c r="C288" s="3">
        <v>3</v>
      </c>
      <c r="D288" s="3">
        <v>4</v>
      </c>
      <c r="E288" s="3">
        <v>5</v>
      </c>
      <c r="F288" s="3">
        <v>6</v>
      </c>
      <c r="G288" s="3">
        <v>7</v>
      </c>
      <c r="H288" s="3" t="s">
        <v>36</v>
      </c>
      <c r="I288" s="3">
        <v>9</v>
      </c>
      <c r="J288" s="3">
        <v>10</v>
      </c>
      <c r="K288" s="3">
        <v>11</v>
      </c>
      <c r="L288" s="3">
        <v>12</v>
      </c>
      <c r="M288" s="3">
        <v>13</v>
      </c>
      <c r="N288" s="3">
        <v>14</v>
      </c>
      <c r="O288" s="3">
        <v>15</v>
      </c>
      <c r="P288" s="3">
        <v>16</v>
      </c>
      <c r="Q288" s="3">
        <v>17</v>
      </c>
      <c r="R288" s="3">
        <v>18</v>
      </c>
      <c r="S288" s="3">
        <v>19</v>
      </c>
      <c r="T288" s="3">
        <v>20</v>
      </c>
      <c r="U288" s="3">
        <v>21</v>
      </c>
      <c r="V288" s="3">
        <v>22</v>
      </c>
      <c r="W288" s="3">
        <v>23</v>
      </c>
      <c r="X288" s="3">
        <v>24</v>
      </c>
      <c r="Y288" s="3">
        <v>25</v>
      </c>
      <c r="Z288" s="3">
        <v>26</v>
      </c>
      <c r="AA288" s="4">
        <v>27</v>
      </c>
      <c r="AB288" s="3">
        <v>28</v>
      </c>
      <c r="AC288" s="3">
        <v>29</v>
      </c>
      <c r="AD288" s="3">
        <v>30</v>
      </c>
      <c r="AE288" s="3">
        <v>31</v>
      </c>
      <c r="AF288" s="3">
        <v>32</v>
      </c>
      <c r="AG288" s="5">
        <v>33</v>
      </c>
    </row>
    <row r="289" spans="1:103" ht="71.25" customHeight="1" x14ac:dyDescent="1.1499999999999999">
      <c r="A289" s="232" t="s">
        <v>37</v>
      </c>
      <c r="B289" s="232"/>
      <c r="C289" s="232"/>
      <c r="D289" s="232"/>
      <c r="E289" s="232"/>
      <c r="F289" s="232"/>
      <c r="G289" s="232"/>
      <c r="H289" s="232"/>
      <c r="I289" s="232"/>
      <c r="J289" s="232"/>
      <c r="K289" s="232"/>
      <c r="L289" s="232"/>
      <c r="M289" s="232"/>
      <c r="N289" s="232"/>
      <c r="O289" s="232"/>
      <c r="P289" s="232"/>
      <c r="Q289" s="232"/>
      <c r="R289" s="232"/>
      <c r="S289" s="232"/>
      <c r="T289" s="232"/>
      <c r="U289" s="232"/>
      <c r="V289" s="232"/>
      <c r="W289" s="232"/>
      <c r="X289" s="232"/>
      <c r="Y289" s="232"/>
      <c r="Z289" s="232"/>
      <c r="AA289" s="232"/>
      <c r="AB289" s="232"/>
      <c r="AC289" s="232"/>
      <c r="AD289" s="232"/>
      <c r="AE289" s="232"/>
      <c r="AF289" s="232"/>
      <c r="AG289" s="232"/>
    </row>
    <row r="290" spans="1:103" ht="126" customHeight="1" x14ac:dyDescent="1.1499999999999999">
      <c r="A290" s="128">
        <v>9</v>
      </c>
      <c r="B290" s="7" t="s">
        <v>164</v>
      </c>
      <c r="C290" s="128"/>
      <c r="D290" s="128"/>
      <c r="E290" s="128"/>
      <c r="F290" s="128">
        <v>49</v>
      </c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>
        <v>98</v>
      </c>
      <c r="R290" s="128"/>
      <c r="S290" s="128"/>
      <c r="T290" s="128"/>
      <c r="U290" s="128"/>
      <c r="V290" s="128">
        <v>5</v>
      </c>
      <c r="W290" s="128"/>
      <c r="X290" s="128"/>
      <c r="Y290" s="128">
        <v>5</v>
      </c>
      <c r="Z290" s="128"/>
      <c r="AA290" s="127"/>
      <c r="AB290" s="128"/>
      <c r="AC290" s="128"/>
      <c r="AD290" s="128"/>
      <c r="AE290" s="128"/>
      <c r="AF290" s="128"/>
      <c r="AG290" s="9"/>
    </row>
    <row r="291" spans="1:103" ht="126" customHeight="1" x14ac:dyDescent="1.1499999999999999">
      <c r="A291" s="208">
        <v>59</v>
      </c>
      <c r="B291" s="7" t="s">
        <v>204</v>
      </c>
      <c r="C291" s="208"/>
      <c r="D291" s="208"/>
      <c r="E291" s="208"/>
      <c r="F291" s="208"/>
      <c r="G291" s="208"/>
      <c r="H291" s="208"/>
      <c r="I291" s="208"/>
      <c r="J291" s="208"/>
      <c r="K291" s="208"/>
      <c r="L291" s="208"/>
      <c r="M291" s="208"/>
      <c r="N291" s="208"/>
      <c r="O291" s="208"/>
      <c r="P291" s="208"/>
      <c r="Q291" s="208"/>
      <c r="R291" s="208"/>
      <c r="S291" s="208"/>
      <c r="T291" s="208"/>
      <c r="U291" s="208"/>
      <c r="V291" s="208">
        <v>10</v>
      </c>
      <c r="W291" s="208"/>
      <c r="X291" s="208"/>
      <c r="Y291" s="208"/>
      <c r="Z291" s="208"/>
      <c r="AA291" s="207"/>
      <c r="AB291" s="208"/>
      <c r="AC291" s="208"/>
      <c r="AD291" s="208"/>
      <c r="AE291" s="208"/>
      <c r="AF291" s="208"/>
      <c r="AG291" s="9"/>
    </row>
    <row r="292" spans="1:103" ht="108.75" customHeight="1" x14ac:dyDescent="1.1499999999999999">
      <c r="A292" s="128">
        <v>13</v>
      </c>
      <c r="B292" s="7" t="s">
        <v>80</v>
      </c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8"/>
      <c r="T292" s="128">
        <v>20</v>
      </c>
      <c r="U292" s="128"/>
      <c r="V292" s="128"/>
      <c r="W292" s="128"/>
      <c r="X292" s="128"/>
      <c r="Y292" s="128"/>
      <c r="Z292" s="128"/>
      <c r="AA292" s="127"/>
      <c r="AB292" s="128"/>
      <c r="AC292" s="128"/>
      <c r="AD292" s="128"/>
      <c r="AE292" s="128"/>
      <c r="AF292" s="128"/>
      <c r="AG292" s="9"/>
    </row>
    <row r="293" spans="1:103" ht="99" customHeight="1" x14ac:dyDescent="1.1499999999999999">
      <c r="A293" s="128">
        <v>70</v>
      </c>
      <c r="B293" s="7" t="s">
        <v>40</v>
      </c>
      <c r="C293" s="128"/>
      <c r="D293" s="128"/>
      <c r="E293" s="128"/>
      <c r="F293" s="128"/>
      <c r="G293" s="128"/>
      <c r="H293" s="128"/>
      <c r="I293" s="128"/>
      <c r="J293" s="10">
        <v>120</v>
      </c>
      <c r="K293" s="128"/>
      <c r="L293" s="128"/>
      <c r="M293" s="128"/>
      <c r="N293" s="128"/>
      <c r="O293" s="128"/>
      <c r="P293" s="128"/>
      <c r="Q293" s="128"/>
      <c r="R293" s="128"/>
      <c r="S293" s="128"/>
      <c r="T293" s="128"/>
      <c r="U293" s="128"/>
      <c r="V293" s="128"/>
      <c r="W293" s="128"/>
      <c r="X293" s="128"/>
      <c r="Y293" s="128"/>
      <c r="Z293" s="128"/>
      <c r="AA293" s="127"/>
      <c r="AB293" s="128"/>
      <c r="AC293" s="128"/>
      <c r="AD293" s="128"/>
      <c r="AE293" s="128"/>
      <c r="AF293" s="128"/>
      <c r="AG293" s="9"/>
    </row>
    <row r="294" spans="1:103" ht="99.75" customHeight="1" x14ac:dyDescent="1.1499999999999999">
      <c r="A294" s="128" t="s">
        <v>41</v>
      </c>
      <c r="B294" s="7" t="s">
        <v>42</v>
      </c>
      <c r="C294" s="128">
        <v>40</v>
      </c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8"/>
      <c r="T294" s="128"/>
      <c r="U294" s="128"/>
      <c r="V294" s="128"/>
      <c r="W294" s="128"/>
      <c r="X294" s="128"/>
      <c r="Y294" s="128"/>
      <c r="Z294" s="128"/>
      <c r="AA294" s="127"/>
      <c r="AB294" s="128"/>
      <c r="AC294" s="128"/>
      <c r="AD294" s="128"/>
      <c r="AE294" s="128"/>
      <c r="AF294" s="128"/>
      <c r="AG294" s="9"/>
    </row>
    <row r="295" spans="1:103" ht="108.75" customHeight="1" x14ac:dyDescent="1.1499999999999999">
      <c r="A295" s="128">
        <v>36</v>
      </c>
      <c r="B295" s="7" t="s">
        <v>39</v>
      </c>
      <c r="C295" s="128"/>
      <c r="D295" s="128"/>
      <c r="E295" s="128"/>
      <c r="F295" s="128"/>
      <c r="G295" s="128"/>
      <c r="H295" s="128"/>
      <c r="I295" s="10"/>
      <c r="J295" s="10"/>
      <c r="K295" s="128"/>
      <c r="L295" s="128"/>
      <c r="M295" s="128"/>
      <c r="N295" s="128"/>
      <c r="O295" s="128"/>
      <c r="P295" s="128"/>
      <c r="Q295" s="128">
        <v>100</v>
      </c>
      <c r="R295" s="128"/>
      <c r="S295" s="128"/>
      <c r="T295" s="128"/>
      <c r="U295" s="128"/>
      <c r="V295" s="128"/>
      <c r="W295" s="128"/>
      <c r="X295" s="128"/>
      <c r="Y295" s="128">
        <v>20</v>
      </c>
      <c r="Z295" s="128"/>
      <c r="AA295" s="127"/>
      <c r="AB295" s="128">
        <v>4</v>
      </c>
      <c r="AC295" s="128"/>
      <c r="AD295" s="128"/>
      <c r="AE295" s="128"/>
      <c r="AF295" s="128"/>
      <c r="AG295" s="9"/>
    </row>
    <row r="296" spans="1:103" ht="84" thickBot="1" x14ac:dyDescent="1.2">
      <c r="A296" s="3"/>
      <c r="B296" s="7" t="s">
        <v>43</v>
      </c>
      <c r="C296" s="3">
        <f>C290+C291+C292+C293+C294+C295</f>
        <v>40</v>
      </c>
      <c r="D296" s="208">
        <f t="shared" ref="D296:AG296" si="40">D290+D291+D292+D293+D294+D295</f>
        <v>0</v>
      </c>
      <c r="E296" s="208">
        <f t="shared" si="40"/>
        <v>0</v>
      </c>
      <c r="F296" s="208">
        <f t="shared" si="40"/>
        <v>49</v>
      </c>
      <c r="G296" s="208">
        <f t="shared" si="40"/>
        <v>0</v>
      </c>
      <c r="H296" s="208">
        <f t="shared" si="40"/>
        <v>0</v>
      </c>
      <c r="I296" s="208">
        <f t="shared" si="40"/>
        <v>0</v>
      </c>
      <c r="J296" s="208">
        <f t="shared" si="40"/>
        <v>120</v>
      </c>
      <c r="K296" s="208">
        <f t="shared" si="40"/>
        <v>0</v>
      </c>
      <c r="L296" s="208">
        <f t="shared" si="40"/>
        <v>0</v>
      </c>
      <c r="M296" s="208">
        <f t="shared" si="40"/>
        <v>0</v>
      </c>
      <c r="N296" s="208">
        <f t="shared" si="40"/>
        <v>0</v>
      </c>
      <c r="O296" s="208">
        <f t="shared" si="40"/>
        <v>0</v>
      </c>
      <c r="P296" s="208">
        <f t="shared" si="40"/>
        <v>0</v>
      </c>
      <c r="Q296" s="208">
        <f t="shared" si="40"/>
        <v>198</v>
      </c>
      <c r="R296" s="208">
        <f t="shared" si="40"/>
        <v>0</v>
      </c>
      <c r="S296" s="208">
        <f t="shared" si="40"/>
        <v>0</v>
      </c>
      <c r="T296" s="208">
        <f t="shared" si="40"/>
        <v>20</v>
      </c>
      <c r="U296" s="208">
        <f t="shared" si="40"/>
        <v>0</v>
      </c>
      <c r="V296" s="208">
        <f t="shared" si="40"/>
        <v>15</v>
      </c>
      <c r="W296" s="208">
        <f t="shared" si="40"/>
        <v>0</v>
      </c>
      <c r="X296" s="208">
        <f t="shared" si="40"/>
        <v>0</v>
      </c>
      <c r="Y296" s="208">
        <f t="shared" si="40"/>
        <v>25</v>
      </c>
      <c r="Z296" s="208">
        <f t="shared" si="40"/>
        <v>0</v>
      </c>
      <c r="AA296" s="208">
        <f t="shared" si="40"/>
        <v>0</v>
      </c>
      <c r="AB296" s="208">
        <f t="shared" si="40"/>
        <v>4</v>
      </c>
      <c r="AC296" s="208">
        <f t="shared" si="40"/>
        <v>0</v>
      </c>
      <c r="AD296" s="208">
        <f t="shared" si="40"/>
        <v>0</v>
      </c>
      <c r="AE296" s="208">
        <f t="shared" si="40"/>
        <v>0</v>
      </c>
      <c r="AF296" s="208">
        <f t="shared" si="40"/>
        <v>0</v>
      </c>
      <c r="AG296" s="208">
        <f t="shared" si="40"/>
        <v>0</v>
      </c>
    </row>
    <row r="297" spans="1:103" s="2" customFormat="1" ht="84" thickBot="1" x14ac:dyDescent="1.2">
      <c r="A297" s="232" t="s">
        <v>44</v>
      </c>
      <c r="B297" s="232"/>
      <c r="C297" s="232"/>
      <c r="D297" s="232"/>
      <c r="E297" s="232"/>
      <c r="F297" s="232"/>
      <c r="G297" s="232"/>
      <c r="H297" s="232"/>
      <c r="I297" s="232"/>
      <c r="J297" s="232"/>
      <c r="K297" s="232"/>
      <c r="L297" s="232"/>
      <c r="M297" s="232"/>
      <c r="N297" s="232"/>
      <c r="O297" s="232"/>
      <c r="P297" s="232"/>
      <c r="Q297" s="232"/>
      <c r="R297" s="232"/>
      <c r="S297" s="232"/>
      <c r="T297" s="232"/>
      <c r="U297" s="232"/>
      <c r="V297" s="232"/>
      <c r="W297" s="232"/>
      <c r="X297" s="232"/>
      <c r="Y297" s="232"/>
      <c r="Z297" s="232"/>
      <c r="AA297" s="232"/>
      <c r="AB297" s="232"/>
      <c r="AC297" s="232"/>
      <c r="AD297" s="232"/>
      <c r="AE297" s="232"/>
      <c r="AF297" s="232"/>
      <c r="AG297" s="232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</row>
    <row r="298" spans="1:103" ht="133.5" customHeight="1" x14ac:dyDescent="1.1499999999999999">
      <c r="A298" s="128">
        <v>76</v>
      </c>
      <c r="B298" s="7" t="s">
        <v>74</v>
      </c>
      <c r="C298" s="128"/>
      <c r="D298" s="128"/>
      <c r="E298" s="128"/>
      <c r="F298" s="128"/>
      <c r="G298" s="128"/>
      <c r="H298" s="128">
        <v>12</v>
      </c>
      <c r="I298" s="128">
        <v>44</v>
      </c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  <c r="T298" s="128"/>
      <c r="U298" s="128"/>
      <c r="V298" s="128"/>
      <c r="W298" s="128">
        <v>5</v>
      </c>
      <c r="X298" s="128"/>
      <c r="Y298" s="128"/>
      <c r="Z298" s="128"/>
      <c r="AA298" s="127"/>
      <c r="AB298" s="128"/>
      <c r="AC298" s="128"/>
      <c r="AD298" s="128"/>
      <c r="AE298" s="128"/>
      <c r="AF298" s="128"/>
      <c r="AG298" s="9"/>
    </row>
    <row r="299" spans="1:103" ht="180.75" customHeight="1" x14ac:dyDescent="1.1499999999999999">
      <c r="A299" s="128">
        <v>40</v>
      </c>
      <c r="B299" s="7" t="s">
        <v>45</v>
      </c>
      <c r="C299" s="128"/>
      <c r="D299" s="128"/>
      <c r="E299" s="128"/>
      <c r="F299" s="128"/>
      <c r="G299" s="128">
        <v>10</v>
      </c>
      <c r="H299" s="128">
        <v>75</v>
      </c>
      <c r="I299" s="128">
        <v>29.01</v>
      </c>
      <c r="J299" s="128"/>
      <c r="K299" s="128"/>
      <c r="L299" s="128"/>
      <c r="M299" s="128">
        <v>16</v>
      </c>
      <c r="N299" s="128"/>
      <c r="O299" s="128"/>
      <c r="P299" s="128"/>
      <c r="Q299" s="128"/>
      <c r="R299" s="128"/>
      <c r="S299" s="128"/>
      <c r="T299" s="128"/>
      <c r="U299" s="128"/>
      <c r="V299" s="128"/>
      <c r="W299" s="128">
        <v>2.5</v>
      </c>
      <c r="X299" s="128"/>
      <c r="Y299" s="128"/>
      <c r="Z299" s="128"/>
      <c r="AA299" s="127"/>
      <c r="AB299" s="128"/>
      <c r="AC299" s="128"/>
      <c r="AD299" s="128"/>
      <c r="AE299" s="128"/>
      <c r="AF299" s="128"/>
      <c r="AG299" s="9"/>
    </row>
    <row r="300" spans="1:103" ht="139.5" customHeight="1" x14ac:dyDescent="1.1499999999999999">
      <c r="A300" s="128">
        <v>92</v>
      </c>
      <c r="B300" s="7" t="s">
        <v>181</v>
      </c>
      <c r="C300" s="128"/>
      <c r="D300" s="128"/>
      <c r="E300" s="128"/>
      <c r="F300" s="128">
        <v>6</v>
      </c>
      <c r="G300" s="128"/>
      <c r="H300" s="128"/>
      <c r="I300" s="128">
        <v>64</v>
      </c>
      <c r="J300" s="128"/>
      <c r="K300" s="128"/>
      <c r="L300" s="128"/>
      <c r="M300" s="128">
        <v>40</v>
      </c>
      <c r="N300" s="128"/>
      <c r="O300" s="5"/>
      <c r="P300" s="128"/>
      <c r="Q300" s="128"/>
      <c r="R300" s="128"/>
      <c r="S300" s="128"/>
      <c r="T300" s="128"/>
      <c r="U300" s="128"/>
      <c r="V300" s="128"/>
      <c r="W300" s="128">
        <v>4.8</v>
      </c>
      <c r="X300" s="128"/>
      <c r="Y300" s="128"/>
      <c r="Z300" s="128"/>
      <c r="AA300" s="127"/>
      <c r="AB300" s="128"/>
      <c r="AC300" s="128"/>
      <c r="AD300" s="128"/>
      <c r="AE300" s="128"/>
      <c r="AF300" s="128"/>
      <c r="AG300" s="9"/>
    </row>
    <row r="301" spans="1:103" ht="114.75" customHeight="1" x14ac:dyDescent="1.1499999999999999">
      <c r="A301" s="128">
        <v>24</v>
      </c>
      <c r="B301" s="7" t="s">
        <v>188</v>
      </c>
      <c r="C301" s="128"/>
      <c r="D301" s="128"/>
      <c r="E301" s="128"/>
      <c r="F301" s="128">
        <v>47</v>
      </c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8"/>
      <c r="T301" s="128"/>
      <c r="U301" s="128"/>
      <c r="V301" s="128">
        <v>9</v>
      </c>
      <c r="W301" s="128"/>
      <c r="X301" s="128"/>
      <c r="Y301" s="128"/>
      <c r="Z301" s="128"/>
      <c r="AA301" s="127"/>
      <c r="AB301" s="128"/>
      <c r="AC301" s="128"/>
      <c r="AD301" s="128"/>
      <c r="AE301" s="128"/>
      <c r="AF301" s="128"/>
      <c r="AG301" s="9"/>
    </row>
    <row r="302" spans="1:103" ht="114.75" customHeight="1" x14ac:dyDescent="1.1499999999999999">
      <c r="A302" s="133">
        <v>15</v>
      </c>
      <c r="B302" s="7" t="s">
        <v>55</v>
      </c>
      <c r="C302" s="133"/>
      <c r="D302" s="133"/>
      <c r="E302" s="133">
        <v>1.5</v>
      </c>
      <c r="F302" s="133"/>
      <c r="G302" s="133"/>
      <c r="H302" s="133"/>
      <c r="I302" s="133">
        <v>1.2</v>
      </c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>
        <v>30</v>
      </c>
      <c r="V302" s="133">
        <v>1.5</v>
      </c>
      <c r="W302" s="133"/>
      <c r="X302" s="133"/>
      <c r="Y302" s="133"/>
      <c r="Z302" s="133"/>
      <c r="AA302" s="132"/>
      <c r="AB302" s="133"/>
      <c r="AC302" s="133"/>
      <c r="AD302" s="133"/>
      <c r="AE302" s="133"/>
      <c r="AF302" s="133"/>
      <c r="AG302" s="9"/>
    </row>
    <row r="303" spans="1:103" ht="111.75" customHeight="1" x14ac:dyDescent="1.1499999999999999">
      <c r="A303" s="128">
        <v>62</v>
      </c>
      <c r="B303" s="7" t="s">
        <v>185</v>
      </c>
      <c r="C303" s="128"/>
      <c r="D303" s="128"/>
      <c r="E303" s="128"/>
      <c r="F303" s="128"/>
      <c r="G303" s="128"/>
      <c r="H303" s="128"/>
      <c r="I303" s="128"/>
      <c r="J303" s="128">
        <v>40</v>
      </c>
      <c r="K303" s="128"/>
      <c r="L303" s="128"/>
      <c r="M303" s="128"/>
      <c r="N303" s="128"/>
      <c r="O303" s="128"/>
      <c r="P303" s="128"/>
      <c r="Q303" s="128"/>
      <c r="R303" s="128"/>
      <c r="S303" s="128"/>
      <c r="T303" s="128"/>
      <c r="U303" s="128"/>
      <c r="V303" s="128"/>
      <c r="W303" s="128"/>
      <c r="X303" s="128"/>
      <c r="Y303" s="128">
        <v>15</v>
      </c>
      <c r="Z303" s="128"/>
      <c r="AA303" s="127"/>
      <c r="AB303" s="128"/>
      <c r="AC303" s="128"/>
      <c r="AD303" s="128"/>
      <c r="AE303" s="128"/>
      <c r="AF303" s="128"/>
      <c r="AG303" s="9"/>
    </row>
    <row r="304" spans="1:103" ht="114.75" customHeight="1" x14ac:dyDescent="1.1499999999999999">
      <c r="A304" s="3" t="s">
        <v>41</v>
      </c>
      <c r="B304" s="7" t="s">
        <v>5</v>
      </c>
      <c r="C304" s="3">
        <v>30</v>
      </c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8"/>
      <c r="AB304" s="3"/>
      <c r="AC304" s="3"/>
      <c r="AD304" s="3"/>
      <c r="AE304" s="3"/>
      <c r="AF304" s="3"/>
      <c r="AG304" s="9"/>
    </row>
    <row r="305" spans="1:103" ht="102" customHeight="1" x14ac:dyDescent="1.1499999999999999">
      <c r="A305" s="3" t="s">
        <v>41</v>
      </c>
      <c r="B305" s="7" t="s">
        <v>6</v>
      </c>
      <c r="C305" s="3"/>
      <c r="D305" s="3">
        <v>20</v>
      </c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8"/>
      <c r="AB305" s="3"/>
      <c r="AC305" s="3"/>
      <c r="AD305" s="3"/>
      <c r="AE305" s="3"/>
      <c r="AF305" s="3"/>
      <c r="AG305" s="9"/>
    </row>
    <row r="306" spans="1:103" x14ac:dyDescent="1.1499999999999999">
      <c r="A306" s="3"/>
      <c r="B306" s="7" t="s">
        <v>43</v>
      </c>
      <c r="C306" s="3">
        <f>SUM(C298:C305)</f>
        <v>30</v>
      </c>
      <c r="D306" s="3">
        <f t="shared" ref="D306:AG306" si="41">SUM(D298:D305)</f>
        <v>20</v>
      </c>
      <c r="E306" s="3">
        <f t="shared" si="41"/>
        <v>1.5</v>
      </c>
      <c r="F306" s="3">
        <f t="shared" si="41"/>
        <v>53</v>
      </c>
      <c r="G306" s="3">
        <f t="shared" si="41"/>
        <v>10</v>
      </c>
      <c r="H306" s="3">
        <f t="shared" si="41"/>
        <v>87</v>
      </c>
      <c r="I306" s="3">
        <f t="shared" si="41"/>
        <v>138.20999999999998</v>
      </c>
      <c r="J306" s="3">
        <f t="shared" si="41"/>
        <v>40</v>
      </c>
      <c r="K306" s="3">
        <f t="shared" si="41"/>
        <v>0</v>
      </c>
      <c r="L306" s="3">
        <f t="shared" si="41"/>
        <v>0</v>
      </c>
      <c r="M306" s="3">
        <f t="shared" si="41"/>
        <v>56</v>
      </c>
      <c r="N306" s="3">
        <f t="shared" si="41"/>
        <v>0</v>
      </c>
      <c r="O306" s="3">
        <f t="shared" si="41"/>
        <v>0</v>
      </c>
      <c r="P306" s="3">
        <f t="shared" si="41"/>
        <v>0</v>
      </c>
      <c r="Q306" s="3">
        <f t="shared" si="41"/>
        <v>0</v>
      </c>
      <c r="R306" s="3">
        <f t="shared" si="41"/>
        <v>0</v>
      </c>
      <c r="S306" s="3">
        <f t="shared" si="41"/>
        <v>0</v>
      </c>
      <c r="T306" s="3">
        <f t="shared" si="41"/>
        <v>0</v>
      </c>
      <c r="U306" s="3">
        <f t="shared" si="41"/>
        <v>30</v>
      </c>
      <c r="V306" s="3">
        <f t="shared" si="41"/>
        <v>10.5</v>
      </c>
      <c r="W306" s="3">
        <f t="shared" si="41"/>
        <v>12.3</v>
      </c>
      <c r="X306" s="3">
        <f t="shared" si="41"/>
        <v>0</v>
      </c>
      <c r="Y306" s="3">
        <f t="shared" si="41"/>
        <v>15</v>
      </c>
      <c r="Z306" s="3">
        <f t="shared" si="41"/>
        <v>0</v>
      </c>
      <c r="AA306" s="8">
        <f t="shared" si="41"/>
        <v>0</v>
      </c>
      <c r="AB306" s="3">
        <f t="shared" si="41"/>
        <v>0</v>
      </c>
      <c r="AC306" s="3">
        <f t="shared" si="41"/>
        <v>0</v>
      </c>
      <c r="AD306" s="3">
        <f t="shared" si="41"/>
        <v>0</v>
      </c>
      <c r="AE306" s="3">
        <f t="shared" si="41"/>
        <v>0</v>
      </c>
      <c r="AF306" s="3">
        <f t="shared" si="41"/>
        <v>0</v>
      </c>
      <c r="AG306" s="3">
        <f t="shared" si="41"/>
        <v>0</v>
      </c>
    </row>
    <row r="307" spans="1:103" x14ac:dyDescent="1.1499999999999999">
      <c r="A307" s="232" t="s">
        <v>48</v>
      </c>
      <c r="B307" s="232"/>
      <c r="C307" s="232"/>
      <c r="D307" s="232"/>
      <c r="E307" s="232"/>
      <c r="F307" s="232"/>
      <c r="G307" s="232"/>
      <c r="H307" s="232"/>
      <c r="I307" s="232"/>
      <c r="J307" s="232"/>
      <c r="K307" s="232"/>
      <c r="L307" s="232"/>
      <c r="M307" s="232"/>
      <c r="N307" s="232"/>
      <c r="O307" s="232"/>
      <c r="P307" s="232"/>
      <c r="Q307" s="232"/>
      <c r="R307" s="232"/>
      <c r="S307" s="232"/>
      <c r="T307" s="232"/>
      <c r="U307" s="232"/>
      <c r="V307" s="232"/>
      <c r="W307" s="232"/>
      <c r="X307" s="232"/>
      <c r="Y307" s="232"/>
      <c r="Z307" s="232"/>
      <c r="AA307" s="232"/>
      <c r="AB307" s="232"/>
      <c r="AC307" s="232"/>
      <c r="AD307" s="232"/>
      <c r="AE307" s="232"/>
      <c r="AF307" s="232"/>
      <c r="AG307" s="232"/>
    </row>
    <row r="308" spans="1:103" ht="96" customHeight="1" x14ac:dyDescent="1.1499999999999999">
      <c r="A308" s="128">
        <v>25</v>
      </c>
      <c r="B308" s="7" t="s">
        <v>60</v>
      </c>
      <c r="C308" s="128"/>
      <c r="D308" s="128"/>
      <c r="E308" s="128"/>
      <c r="F308" s="128"/>
      <c r="G308" s="128"/>
      <c r="H308" s="128"/>
      <c r="I308" s="128"/>
      <c r="J308" s="128"/>
      <c r="K308" s="128"/>
      <c r="L308" s="128">
        <v>200</v>
      </c>
      <c r="M308" s="128"/>
      <c r="N308" s="128"/>
      <c r="O308" s="128"/>
      <c r="P308" s="128"/>
      <c r="Q308" s="128"/>
      <c r="R308" s="128"/>
      <c r="S308" s="128"/>
      <c r="T308" s="128"/>
      <c r="U308" s="128"/>
      <c r="V308" s="128"/>
      <c r="W308" s="128"/>
      <c r="X308" s="128"/>
      <c r="Y308" s="128"/>
      <c r="Z308" s="128"/>
      <c r="AA308" s="127"/>
      <c r="AB308" s="128"/>
      <c r="AC308" s="128"/>
      <c r="AD308" s="128"/>
      <c r="AE308" s="128"/>
      <c r="AF308" s="128"/>
      <c r="AG308" s="9"/>
    </row>
    <row r="309" spans="1:103" ht="249.75" x14ac:dyDescent="1.1499999999999999">
      <c r="A309" s="208">
        <v>89</v>
      </c>
      <c r="B309" s="7" t="s">
        <v>50</v>
      </c>
      <c r="C309" s="208"/>
      <c r="D309" s="208"/>
      <c r="E309" s="208"/>
      <c r="F309" s="208"/>
      <c r="G309" s="208"/>
      <c r="H309" s="208"/>
      <c r="I309" s="208"/>
      <c r="J309" s="208"/>
      <c r="K309" s="208"/>
      <c r="L309" s="208"/>
      <c r="M309" s="208"/>
      <c r="N309" s="208"/>
      <c r="O309" s="208"/>
      <c r="P309" s="208"/>
      <c r="Q309" s="208"/>
      <c r="R309" s="208"/>
      <c r="S309" s="208"/>
      <c r="T309" s="208"/>
      <c r="U309" s="208"/>
      <c r="V309" s="208"/>
      <c r="W309" s="208"/>
      <c r="X309" s="208"/>
      <c r="Y309" s="208"/>
      <c r="Z309" s="208">
        <v>25</v>
      </c>
      <c r="AA309" s="207"/>
      <c r="AB309" s="208"/>
      <c r="AC309" s="208"/>
      <c r="AD309" s="208"/>
      <c r="AE309" s="208"/>
      <c r="AF309" s="208"/>
      <c r="AG309" s="9"/>
    </row>
    <row r="310" spans="1:103" ht="104.25" customHeight="1" x14ac:dyDescent="1.1499999999999999">
      <c r="A310" s="208">
        <v>70</v>
      </c>
      <c r="B310" s="7" t="s">
        <v>40</v>
      </c>
      <c r="C310" s="208"/>
      <c r="D310" s="208"/>
      <c r="E310" s="208"/>
      <c r="F310" s="208"/>
      <c r="G310" s="208"/>
      <c r="H310" s="208"/>
      <c r="I310" s="208"/>
      <c r="J310" s="10">
        <v>100</v>
      </c>
      <c r="K310" s="208"/>
      <c r="L310" s="208"/>
      <c r="M310" s="208"/>
      <c r="N310" s="208"/>
      <c r="O310" s="208"/>
      <c r="P310" s="208"/>
      <c r="Q310" s="208"/>
      <c r="R310" s="208"/>
      <c r="S310" s="208"/>
      <c r="T310" s="208"/>
      <c r="U310" s="208"/>
      <c r="V310" s="208"/>
      <c r="W310" s="208"/>
      <c r="X310" s="208"/>
      <c r="Y310" s="208"/>
      <c r="Z310" s="208"/>
      <c r="AA310" s="207"/>
      <c r="AB310" s="208"/>
      <c r="AC310" s="208"/>
      <c r="AD310" s="208"/>
      <c r="AE310" s="208"/>
      <c r="AF310" s="208"/>
      <c r="AG310" s="9"/>
    </row>
    <row r="311" spans="1:103" x14ac:dyDescent="1.1499999999999999">
      <c r="A311" s="3"/>
      <c r="B311" s="7" t="s">
        <v>43</v>
      </c>
      <c r="C311" s="3">
        <f>C308+C309+C310</f>
        <v>0</v>
      </c>
      <c r="D311" s="3">
        <f t="shared" ref="D311:AG311" si="42">D308+D309+D310</f>
        <v>0</v>
      </c>
      <c r="E311" s="3">
        <f t="shared" si="42"/>
        <v>0</v>
      </c>
      <c r="F311" s="3">
        <f t="shared" si="42"/>
        <v>0</v>
      </c>
      <c r="G311" s="3">
        <f t="shared" si="42"/>
        <v>0</v>
      </c>
      <c r="H311" s="3">
        <f t="shared" si="42"/>
        <v>0</v>
      </c>
      <c r="I311" s="3">
        <f t="shared" si="42"/>
        <v>0</v>
      </c>
      <c r="J311" s="3">
        <f t="shared" si="42"/>
        <v>100</v>
      </c>
      <c r="K311" s="3">
        <f t="shared" si="42"/>
        <v>0</v>
      </c>
      <c r="L311" s="3">
        <f t="shared" si="42"/>
        <v>200</v>
      </c>
      <c r="M311" s="3">
        <f t="shared" si="42"/>
        <v>0</v>
      </c>
      <c r="N311" s="3">
        <f t="shared" si="42"/>
        <v>0</v>
      </c>
      <c r="O311" s="3">
        <f t="shared" si="42"/>
        <v>0</v>
      </c>
      <c r="P311" s="3">
        <f t="shared" si="42"/>
        <v>0</v>
      </c>
      <c r="Q311" s="3">
        <f t="shared" si="42"/>
        <v>0</v>
      </c>
      <c r="R311" s="3">
        <f t="shared" si="42"/>
        <v>0</v>
      </c>
      <c r="S311" s="3">
        <f t="shared" si="42"/>
        <v>0</v>
      </c>
      <c r="T311" s="3">
        <f t="shared" si="42"/>
        <v>0</v>
      </c>
      <c r="U311" s="3">
        <f t="shared" si="42"/>
        <v>0</v>
      </c>
      <c r="V311" s="3">
        <f t="shared" si="42"/>
        <v>0</v>
      </c>
      <c r="W311" s="3">
        <f t="shared" si="42"/>
        <v>0</v>
      </c>
      <c r="X311" s="3">
        <f t="shared" si="42"/>
        <v>0</v>
      </c>
      <c r="Y311" s="3">
        <f t="shared" si="42"/>
        <v>0</v>
      </c>
      <c r="Z311" s="3">
        <f t="shared" si="42"/>
        <v>25</v>
      </c>
      <c r="AA311" s="3">
        <f t="shared" si="42"/>
        <v>0</v>
      </c>
      <c r="AB311" s="3">
        <f t="shared" si="42"/>
        <v>0</v>
      </c>
      <c r="AC311" s="3">
        <f t="shared" si="42"/>
        <v>0</v>
      </c>
      <c r="AD311" s="3">
        <f t="shared" si="42"/>
        <v>0</v>
      </c>
      <c r="AE311" s="3">
        <f t="shared" si="42"/>
        <v>0</v>
      </c>
      <c r="AF311" s="3">
        <f t="shared" si="42"/>
        <v>0</v>
      </c>
      <c r="AG311" s="3">
        <f t="shared" si="42"/>
        <v>0</v>
      </c>
    </row>
    <row r="312" spans="1:103" ht="167.25" thickBot="1" x14ac:dyDescent="1.2">
      <c r="A312" s="3"/>
      <c r="B312" s="7" t="s">
        <v>51</v>
      </c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8"/>
      <c r="AB312" s="3"/>
      <c r="AC312" s="3"/>
      <c r="AD312" s="3"/>
      <c r="AE312" s="3"/>
      <c r="AF312" s="3">
        <v>1.2</v>
      </c>
      <c r="AG312" s="5">
        <v>1.8</v>
      </c>
    </row>
    <row r="313" spans="1:103" s="16" customFormat="1" ht="84" thickBot="1" x14ac:dyDescent="1.2">
      <c r="A313" s="3"/>
      <c r="B313" s="11" t="s">
        <v>52</v>
      </c>
      <c r="C313" s="3">
        <f t="shared" ref="C313:AE313" si="43">SUM(C296+C306+C311)</f>
        <v>70</v>
      </c>
      <c r="D313" s="3">
        <f t="shared" si="43"/>
        <v>20</v>
      </c>
      <c r="E313" s="3">
        <f t="shared" si="43"/>
        <v>1.5</v>
      </c>
      <c r="F313" s="3">
        <f t="shared" si="43"/>
        <v>102</v>
      </c>
      <c r="G313" s="3">
        <f t="shared" si="43"/>
        <v>10</v>
      </c>
      <c r="H313" s="3">
        <f t="shared" si="43"/>
        <v>87</v>
      </c>
      <c r="I313" s="3">
        <f t="shared" si="43"/>
        <v>138.20999999999998</v>
      </c>
      <c r="J313" s="3">
        <f t="shared" si="43"/>
        <v>260</v>
      </c>
      <c r="K313" s="3">
        <f t="shared" si="43"/>
        <v>0</v>
      </c>
      <c r="L313" s="3">
        <f t="shared" si="43"/>
        <v>200</v>
      </c>
      <c r="M313" s="3">
        <f t="shared" si="43"/>
        <v>56</v>
      </c>
      <c r="N313" s="3">
        <f t="shared" si="43"/>
        <v>0</v>
      </c>
      <c r="O313" s="3">
        <f t="shared" si="43"/>
        <v>0</v>
      </c>
      <c r="P313" s="3">
        <f t="shared" si="43"/>
        <v>0</v>
      </c>
      <c r="Q313" s="3">
        <f t="shared" si="43"/>
        <v>198</v>
      </c>
      <c r="R313" s="3">
        <f t="shared" si="43"/>
        <v>0</v>
      </c>
      <c r="S313" s="3">
        <f t="shared" si="43"/>
        <v>0</v>
      </c>
      <c r="T313" s="3">
        <f t="shared" si="43"/>
        <v>20</v>
      </c>
      <c r="U313" s="3">
        <f t="shared" si="43"/>
        <v>30</v>
      </c>
      <c r="V313" s="3">
        <f t="shared" si="43"/>
        <v>25.5</v>
      </c>
      <c r="W313" s="3">
        <f t="shared" si="43"/>
        <v>12.3</v>
      </c>
      <c r="X313" s="3">
        <f t="shared" si="43"/>
        <v>0</v>
      </c>
      <c r="Y313" s="3">
        <f t="shared" si="43"/>
        <v>40</v>
      </c>
      <c r="Z313" s="3">
        <f t="shared" si="43"/>
        <v>25</v>
      </c>
      <c r="AA313" s="3">
        <f t="shared" si="43"/>
        <v>0</v>
      </c>
      <c r="AB313" s="3">
        <f t="shared" si="43"/>
        <v>4</v>
      </c>
      <c r="AC313" s="3">
        <f t="shared" si="43"/>
        <v>0</v>
      </c>
      <c r="AD313" s="3">
        <f t="shared" si="43"/>
        <v>0</v>
      </c>
      <c r="AE313" s="3">
        <f t="shared" si="43"/>
        <v>0</v>
      </c>
      <c r="AF313" s="3">
        <v>1.2</v>
      </c>
      <c r="AG313" s="3">
        <v>1.8</v>
      </c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</row>
    <row r="314" spans="1:103" s="20" customFormat="1" ht="84" thickBot="1" x14ac:dyDescent="1.2">
      <c r="A314" s="232" t="s">
        <v>1</v>
      </c>
      <c r="B314" s="232"/>
      <c r="C314" s="232"/>
      <c r="D314" s="232"/>
      <c r="E314" s="232"/>
      <c r="F314" s="232"/>
      <c r="G314" s="232"/>
      <c r="H314" s="232"/>
      <c r="I314" s="232"/>
      <c r="J314" s="232"/>
      <c r="K314" s="232"/>
      <c r="L314" s="232"/>
      <c r="M314" s="232"/>
      <c r="N314" s="232"/>
      <c r="O314" s="232"/>
      <c r="P314" s="232"/>
      <c r="Q314" s="232"/>
      <c r="R314" s="232"/>
      <c r="S314" s="232"/>
      <c r="T314" s="232"/>
      <c r="U314" s="232"/>
      <c r="V314" s="232"/>
      <c r="W314" s="232"/>
      <c r="X314" s="232"/>
      <c r="Y314" s="232"/>
      <c r="Z314" s="232"/>
      <c r="AA314" s="232"/>
      <c r="AB314" s="232"/>
      <c r="AC314" s="232"/>
      <c r="AD314" s="232"/>
      <c r="AE314" s="232"/>
      <c r="AF314" s="232"/>
      <c r="AG314" s="23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</row>
    <row r="315" spans="1:103" s="20" customFormat="1" ht="84" thickBot="1" x14ac:dyDescent="1.2">
      <c r="A315" s="232" t="s">
        <v>96</v>
      </c>
      <c r="B315" s="232"/>
      <c r="C315" s="232"/>
      <c r="D315" s="232"/>
      <c r="E315" s="232"/>
      <c r="F315" s="232"/>
      <c r="G315" s="232"/>
      <c r="H315" s="232"/>
      <c r="I315" s="232"/>
      <c r="J315" s="232"/>
      <c r="K315" s="232"/>
      <c r="L315" s="232"/>
      <c r="M315" s="232"/>
      <c r="N315" s="232"/>
      <c r="O315" s="232"/>
      <c r="P315" s="232"/>
      <c r="Q315" s="232"/>
      <c r="R315" s="232"/>
      <c r="S315" s="232"/>
      <c r="T315" s="232"/>
      <c r="U315" s="232"/>
      <c r="V315" s="232"/>
      <c r="W315" s="232"/>
      <c r="X315" s="232"/>
      <c r="Y315" s="232"/>
      <c r="Z315" s="232"/>
      <c r="AA315" s="232"/>
      <c r="AB315" s="232"/>
      <c r="AC315" s="232"/>
      <c r="AD315" s="232"/>
      <c r="AE315" s="232"/>
      <c r="AF315" s="232"/>
      <c r="AG315" s="23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</row>
    <row r="316" spans="1:103" s="20" customFormat="1" ht="84" customHeight="1" thickBot="1" x14ac:dyDescent="1.2">
      <c r="A316" s="244" t="s">
        <v>3</v>
      </c>
      <c r="B316" s="232" t="s">
        <v>4</v>
      </c>
      <c r="C316" s="245" t="s">
        <v>5</v>
      </c>
      <c r="D316" s="245" t="s">
        <v>6</v>
      </c>
      <c r="E316" s="245" t="s">
        <v>7</v>
      </c>
      <c r="F316" s="245" t="s">
        <v>8</v>
      </c>
      <c r="G316" s="245" t="s">
        <v>9</v>
      </c>
      <c r="H316" s="245" t="s">
        <v>10</v>
      </c>
      <c r="I316" s="245" t="s">
        <v>11</v>
      </c>
      <c r="J316" s="245" t="s">
        <v>12</v>
      </c>
      <c r="K316" s="245" t="s">
        <v>13</v>
      </c>
      <c r="L316" s="245" t="s">
        <v>14</v>
      </c>
      <c r="M316" s="245" t="s">
        <v>15</v>
      </c>
      <c r="N316" s="245" t="s">
        <v>16</v>
      </c>
      <c r="O316" s="245" t="s">
        <v>17</v>
      </c>
      <c r="P316" s="245" t="s">
        <v>18</v>
      </c>
      <c r="Q316" s="245" t="s">
        <v>19</v>
      </c>
      <c r="R316" s="245" t="s">
        <v>20</v>
      </c>
      <c r="S316" s="245" t="s">
        <v>21</v>
      </c>
      <c r="T316" s="245" t="s">
        <v>22</v>
      </c>
      <c r="U316" s="245" t="s">
        <v>23</v>
      </c>
      <c r="V316" s="245" t="s">
        <v>24</v>
      </c>
      <c r="W316" s="245" t="s">
        <v>25</v>
      </c>
      <c r="X316" s="245" t="s">
        <v>26</v>
      </c>
      <c r="Y316" s="245" t="s">
        <v>27</v>
      </c>
      <c r="Z316" s="245" t="s">
        <v>28</v>
      </c>
      <c r="AA316" s="246" t="s">
        <v>29</v>
      </c>
      <c r="AB316" s="245" t="s">
        <v>30</v>
      </c>
      <c r="AC316" s="246" t="s">
        <v>31</v>
      </c>
      <c r="AD316" s="245" t="s">
        <v>32</v>
      </c>
      <c r="AE316" s="245" t="s">
        <v>33</v>
      </c>
      <c r="AF316" s="245" t="s">
        <v>34</v>
      </c>
      <c r="AG316" s="245" t="s">
        <v>35</v>
      </c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</row>
    <row r="317" spans="1:103" s="20" customFormat="1" ht="387" customHeight="1" thickBot="1" x14ac:dyDescent="1.2">
      <c r="A317" s="244"/>
      <c r="B317" s="232"/>
      <c r="C317" s="245"/>
      <c r="D317" s="245"/>
      <c r="E317" s="245"/>
      <c r="F317" s="245"/>
      <c r="G317" s="245"/>
      <c r="H317" s="245"/>
      <c r="I317" s="245"/>
      <c r="J317" s="245"/>
      <c r="K317" s="245"/>
      <c r="L317" s="245"/>
      <c r="M317" s="245"/>
      <c r="N317" s="245"/>
      <c r="O317" s="245"/>
      <c r="P317" s="245"/>
      <c r="Q317" s="245"/>
      <c r="R317" s="245"/>
      <c r="S317" s="245"/>
      <c r="T317" s="245"/>
      <c r="U317" s="245"/>
      <c r="V317" s="245"/>
      <c r="W317" s="245"/>
      <c r="X317" s="245"/>
      <c r="Y317" s="245"/>
      <c r="Z317" s="245"/>
      <c r="AA317" s="246"/>
      <c r="AB317" s="245"/>
      <c r="AC317" s="246"/>
      <c r="AD317" s="245"/>
      <c r="AE317" s="245"/>
      <c r="AF317" s="245"/>
      <c r="AG317" s="245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</row>
    <row r="318" spans="1:103" s="20" customFormat="1" ht="84" thickBot="1" x14ac:dyDescent="1.2">
      <c r="A318" s="3">
        <v>1</v>
      </c>
      <c r="B318" s="4">
        <v>2</v>
      </c>
      <c r="C318" s="3">
        <v>3</v>
      </c>
      <c r="D318" s="3">
        <v>4</v>
      </c>
      <c r="E318" s="3">
        <v>5</v>
      </c>
      <c r="F318" s="3">
        <v>6</v>
      </c>
      <c r="G318" s="3">
        <v>7</v>
      </c>
      <c r="H318" s="3" t="s">
        <v>36</v>
      </c>
      <c r="I318" s="3">
        <v>9</v>
      </c>
      <c r="J318" s="3">
        <v>10</v>
      </c>
      <c r="K318" s="3">
        <v>11</v>
      </c>
      <c r="L318" s="3">
        <v>12</v>
      </c>
      <c r="M318" s="3">
        <v>13</v>
      </c>
      <c r="N318" s="3">
        <v>14</v>
      </c>
      <c r="O318" s="3">
        <v>15</v>
      </c>
      <c r="P318" s="3">
        <v>16</v>
      </c>
      <c r="Q318" s="3">
        <v>17</v>
      </c>
      <c r="R318" s="3">
        <v>18</v>
      </c>
      <c r="S318" s="3">
        <v>19</v>
      </c>
      <c r="T318" s="3">
        <v>20</v>
      </c>
      <c r="U318" s="3">
        <v>21</v>
      </c>
      <c r="V318" s="3">
        <v>22</v>
      </c>
      <c r="W318" s="3">
        <v>23</v>
      </c>
      <c r="X318" s="3">
        <v>24</v>
      </c>
      <c r="Y318" s="3">
        <v>25</v>
      </c>
      <c r="Z318" s="3">
        <v>26</v>
      </c>
      <c r="AA318" s="4">
        <v>27</v>
      </c>
      <c r="AB318" s="3">
        <v>28</v>
      </c>
      <c r="AC318" s="3">
        <v>29</v>
      </c>
      <c r="AD318" s="3">
        <v>30</v>
      </c>
      <c r="AE318" s="3">
        <v>31</v>
      </c>
      <c r="AF318" s="3">
        <v>32</v>
      </c>
      <c r="AG318" s="5">
        <v>33</v>
      </c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</row>
    <row r="319" spans="1:103" s="20" customFormat="1" ht="84" thickBot="1" x14ac:dyDescent="1.2">
      <c r="A319" s="232" t="s">
        <v>37</v>
      </c>
      <c r="B319" s="232"/>
      <c r="C319" s="232"/>
      <c r="D319" s="232"/>
      <c r="E319" s="232"/>
      <c r="F319" s="232"/>
      <c r="G319" s="232"/>
      <c r="H319" s="232"/>
      <c r="I319" s="232"/>
      <c r="J319" s="232"/>
      <c r="K319" s="232"/>
      <c r="L319" s="232"/>
      <c r="M319" s="232"/>
      <c r="N319" s="232"/>
      <c r="O319" s="232"/>
      <c r="P319" s="232"/>
      <c r="Q319" s="232"/>
      <c r="R319" s="232"/>
      <c r="S319" s="232"/>
      <c r="T319" s="232"/>
      <c r="U319" s="232"/>
      <c r="V319" s="232"/>
      <c r="W319" s="232"/>
      <c r="X319" s="232"/>
      <c r="Y319" s="232"/>
      <c r="Z319" s="232"/>
      <c r="AA319" s="232"/>
      <c r="AB319" s="232"/>
      <c r="AC319" s="232"/>
      <c r="AD319" s="232"/>
      <c r="AE319" s="232"/>
      <c r="AF319" s="232"/>
      <c r="AG319" s="23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</row>
    <row r="320" spans="1:103" s="20" customFormat="1" ht="167.25" thickBot="1" x14ac:dyDescent="1.2">
      <c r="A320" s="3">
        <v>79</v>
      </c>
      <c r="B320" s="7" t="s">
        <v>143</v>
      </c>
      <c r="C320" s="3">
        <v>6</v>
      </c>
      <c r="D320" s="3"/>
      <c r="E320" s="3">
        <v>13</v>
      </c>
      <c r="F320" s="3">
        <v>11</v>
      </c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>
        <v>61</v>
      </c>
      <c r="R320" s="3"/>
      <c r="S320" s="3">
        <v>159</v>
      </c>
      <c r="T320" s="3"/>
      <c r="U320" s="3">
        <v>6</v>
      </c>
      <c r="V320" s="3">
        <v>6</v>
      </c>
      <c r="W320" s="3"/>
      <c r="X320" s="3">
        <v>5</v>
      </c>
      <c r="Y320" s="3">
        <v>11</v>
      </c>
      <c r="Z320" s="3"/>
      <c r="AA320" s="8"/>
      <c r="AB320" s="3"/>
      <c r="AC320" s="3"/>
      <c r="AD320" s="3"/>
      <c r="AE320" s="3"/>
      <c r="AF320" s="3"/>
      <c r="AG320" s="9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</row>
    <row r="321" spans="1:103" s="20" customFormat="1" ht="84" thickBot="1" x14ac:dyDescent="1.2">
      <c r="A321" s="3">
        <v>57</v>
      </c>
      <c r="B321" s="7" t="s">
        <v>56</v>
      </c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>
        <v>15</v>
      </c>
      <c r="Z321" s="3"/>
      <c r="AA321" s="4">
        <v>1</v>
      </c>
      <c r="AB321" s="3"/>
      <c r="AC321" s="3"/>
      <c r="AD321" s="3"/>
      <c r="AE321" s="3"/>
      <c r="AF321" s="3"/>
      <c r="AG321" s="9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</row>
    <row r="322" spans="1:103" s="20" customFormat="1" ht="167.25" thickBot="1" x14ac:dyDescent="1.2">
      <c r="A322" s="3" t="s">
        <v>41</v>
      </c>
      <c r="B322" s="7" t="s">
        <v>42</v>
      </c>
      <c r="C322" s="3">
        <v>40</v>
      </c>
      <c r="D322" s="3"/>
      <c r="E322" s="3"/>
      <c r="F322" s="3"/>
      <c r="G322" s="3"/>
      <c r="H322" s="3"/>
      <c r="I322" s="10"/>
      <c r="J322" s="10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8"/>
      <c r="AB322" s="3"/>
      <c r="AC322" s="3"/>
      <c r="AD322" s="3"/>
      <c r="AE322" s="3"/>
      <c r="AF322" s="3"/>
      <c r="AG322" s="9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</row>
    <row r="323" spans="1:103" s="20" customFormat="1" ht="84" thickBot="1" x14ac:dyDescent="1.2">
      <c r="A323" s="3">
        <v>70</v>
      </c>
      <c r="B323" s="7" t="s">
        <v>40</v>
      </c>
      <c r="C323" s="3"/>
      <c r="D323" s="3"/>
      <c r="E323" s="3"/>
      <c r="F323" s="3"/>
      <c r="G323" s="3"/>
      <c r="H323" s="3"/>
      <c r="I323" s="3"/>
      <c r="J323" s="10">
        <v>120</v>
      </c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8"/>
      <c r="AB323" s="3"/>
      <c r="AC323" s="3"/>
      <c r="AD323" s="3"/>
      <c r="AE323" s="3"/>
      <c r="AF323" s="3"/>
      <c r="AG323" s="9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</row>
    <row r="324" spans="1:103" s="20" customFormat="1" ht="84" thickBot="1" x14ac:dyDescent="1.2">
      <c r="A324" s="3"/>
      <c r="B324" s="7" t="s">
        <v>43</v>
      </c>
      <c r="C324" s="3">
        <f t="shared" ref="C324:AG324" si="44">SUM(C320:C323)</f>
        <v>46</v>
      </c>
      <c r="D324" s="3">
        <f t="shared" si="44"/>
        <v>0</v>
      </c>
      <c r="E324" s="3">
        <f t="shared" si="44"/>
        <v>13</v>
      </c>
      <c r="F324" s="3">
        <f t="shared" si="44"/>
        <v>11</v>
      </c>
      <c r="G324" s="3">
        <f t="shared" si="44"/>
        <v>0</v>
      </c>
      <c r="H324" s="3">
        <f t="shared" si="44"/>
        <v>0</v>
      </c>
      <c r="I324" s="3">
        <f t="shared" si="44"/>
        <v>0</v>
      </c>
      <c r="J324" s="3">
        <f t="shared" si="44"/>
        <v>120</v>
      </c>
      <c r="K324" s="3">
        <f t="shared" si="44"/>
        <v>0</v>
      </c>
      <c r="L324" s="3">
        <f t="shared" si="44"/>
        <v>0</v>
      </c>
      <c r="M324" s="3">
        <f t="shared" si="44"/>
        <v>0</v>
      </c>
      <c r="N324" s="3">
        <f t="shared" si="44"/>
        <v>0</v>
      </c>
      <c r="O324" s="3">
        <f t="shared" si="44"/>
        <v>0</v>
      </c>
      <c r="P324" s="3">
        <f t="shared" si="44"/>
        <v>0</v>
      </c>
      <c r="Q324" s="3">
        <f t="shared" si="44"/>
        <v>61</v>
      </c>
      <c r="R324" s="3">
        <f t="shared" si="44"/>
        <v>0</v>
      </c>
      <c r="S324" s="3">
        <f t="shared" si="44"/>
        <v>159</v>
      </c>
      <c r="T324" s="3">
        <f t="shared" si="44"/>
        <v>0</v>
      </c>
      <c r="U324" s="3">
        <f t="shared" si="44"/>
        <v>6</v>
      </c>
      <c r="V324" s="3">
        <f t="shared" si="44"/>
        <v>6</v>
      </c>
      <c r="W324" s="3">
        <f t="shared" si="44"/>
        <v>0</v>
      </c>
      <c r="X324" s="3">
        <f t="shared" si="44"/>
        <v>5</v>
      </c>
      <c r="Y324" s="3">
        <f t="shared" si="44"/>
        <v>26</v>
      </c>
      <c r="Z324" s="3">
        <f t="shared" si="44"/>
        <v>0</v>
      </c>
      <c r="AA324" s="8">
        <f t="shared" si="44"/>
        <v>1</v>
      </c>
      <c r="AB324" s="3">
        <f t="shared" si="44"/>
        <v>0</v>
      </c>
      <c r="AC324" s="3">
        <f t="shared" si="44"/>
        <v>0</v>
      </c>
      <c r="AD324" s="3">
        <f t="shared" si="44"/>
        <v>0</v>
      </c>
      <c r="AE324" s="3">
        <f t="shared" si="44"/>
        <v>0</v>
      </c>
      <c r="AF324" s="3">
        <f t="shared" si="44"/>
        <v>0</v>
      </c>
      <c r="AG324" s="3">
        <f t="shared" si="44"/>
        <v>0</v>
      </c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</row>
    <row r="325" spans="1:103" s="20" customFormat="1" ht="84" thickBot="1" x14ac:dyDescent="1.2">
      <c r="A325" s="232" t="s">
        <v>44</v>
      </c>
      <c r="B325" s="232"/>
      <c r="C325" s="232"/>
      <c r="D325" s="232"/>
      <c r="E325" s="232"/>
      <c r="F325" s="232"/>
      <c r="G325" s="232"/>
      <c r="H325" s="232"/>
      <c r="I325" s="232"/>
      <c r="J325" s="232"/>
      <c r="K325" s="232"/>
      <c r="L325" s="232"/>
      <c r="M325" s="232"/>
      <c r="N325" s="232"/>
      <c r="O325" s="232"/>
      <c r="P325" s="232"/>
      <c r="Q325" s="232"/>
      <c r="R325" s="232"/>
      <c r="S325" s="232"/>
      <c r="T325" s="232"/>
      <c r="U325" s="232"/>
      <c r="V325" s="232"/>
      <c r="W325" s="232"/>
      <c r="X325" s="232"/>
      <c r="Y325" s="232"/>
      <c r="Z325" s="232"/>
      <c r="AA325" s="232"/>
      <c r="AB325" s="232"/>
      <c r="AC325" s="232"/>
      <c r="AD325" s="232"/>
      <c r="AE325" s="232"/>
      <c r="AF325" s="232"/>
      <c r="AG325" s="23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</row>
    <row r="326" spans="1:103" s="20" customFormat="1" ht="167.25" thickBot="1" x14ac:dyDescent="1.2">
      <c r="A326" s="128">
        <v>47</v>
      </c>
      <c r="B326" s="7" t="s">
        <v>170</v>
      </c>
      <c r="C326" s="128"/>
      <c r="D326" s="128"/>
      <c r="E326" s="128"/>
      <c r="F326" s="128"/>
      <c r="G326" s="128"/>
      <c r="H326" s="128"/>
      <c r="I326" s="128">
        <v>57</v>
      </c>
      <c r="J326" s="128"/>
      <c r="K326" s="128"/>
      <c r="L326" s="128"/>
      <c r="M326" s="128"/>
      <c r="N326" s="128"/>
      <c r="O326" s="128"/>
      <c r="P326" s="128"/>
      <c r="Q326" s="128"/>
      <c r="R326" s="128"/>
      <c r="S326" s="128"/>
      <c r="T326" s="128"/>
      <c r="U326" s="128"/>
      <c r="V326" s="128"/>
      <c r="W326" s="128">
        <v>4</v>
      </c>
      <c r="X326" s="128"/>
      <c r="Y326" s="128"/>
      <c r="Z326" s="128"/>
      <c r="AA326" s="127"/>
      <c r="AB326" s="128"/>
      <c r="AC326" s="128"/>
      <c r="AD326" s="128"/>
      <c r="AE326" s="128"/>
      <c r="AF326" s="128"/>
      <c r="AG326" s="9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</row>
    <row r="327" spans="1:103" s="20" customFormat="1" ht="134.25" customHeight="1" thickBot="1" x14ac:dyDescent="1.2">
      <c r="A327" s="3">
        <v>43</v>
      </c>
      <c r="B327" s="7" t="s">
        <v>97</v>
      </c>
      <c r="C327" s="3"/>
      <c r="D327" s="3"/>
      <c r="E327" s="3"/>
      <c r="F327" s="3">
        <v>5</v>
      </c>
      <c r="G327" s="3"/>
      <c r="H327" s="3">
        <v>70</v>
      </c>
      <c r="I327" s="3">
        <v>54</v>
      </c>
      <c r="J327" s="3"/>
      <c r="K327" s="3"/>
      <c r="L327" s="3"/>
      <c r="M327" s="3"/>
      <c r="N327" s="3"/>
      <c r="O327" s="3">
        <v>40</v>
      </c>
      <c r="P327" s="3"/>
      <c r="Q327" s="3"/>
      <c r="R327" s="3"/>
      <c r="S327" s="3"/>
      <c r="T327" s="3"/>
      <c r="U327" s="3"/>
      <c r="V327" s="3">
        <v>4</v>
      </c>
      <c r="W327" s="3">
        <v>5</v>
      </c>
      <c r="X327" s="3"/>
      <c r="Y327" s="3"/>
      <c r="Z327" s="3"/>
      <c r="AA327" s="8"/>
      <c r="AB327" s="3"/>
      <c r="AC327" s="3"/>
      <c r="AD327" s="3"/>
      <c r="AE327" s="3"/>
      <c r="AF327" s="3"/>
      <c r="AG327" s="9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</row>
    <row r="328" spans="1:103" s="20" customFormat="1" ht="167.25" thickBot="1" x14ac:dyDescent="1.2">
      <c r="A328" s="3">
        <v>50</v>
      </c>
      <c r="B328" s="7" t="s">
        <v>62</v>
      </c>
      <c r="C328" s="3"/>
      <c r="D328" s="3"/>
      <c r="E328" s="3"/>
      <c r="F328" s="3">
        <v>51</v>
      </c>
      <c r="G328" s="3"/>
      <c r="H328" s="3"/>
      <c r="I328" s="3">
        <v>23.5</v>
      </c>
      <c r="J328" s="3"/>
      <c r="K328" s="3"/>
      <c r="L328" s="3"/>
      <c r="M328" s="3">
        <v>79</v>
      </c>
      <c r="N328" s="3"/>
      <c r="O328" s="3"/>
      <c r="P328" s="3"/>
      <c r="Q328" s="3"/>
      <c r="R328" s="3"/>
      <c r="S328" s="3"/>
      <c r="T328" s="3"/>
      <c r="U328" s="3"/>
      <c r="V328" s="3"/>
      <c r="W328" s="3">
        <v>8</v>
      </c>
      <c r="X328" s="3"/>
      <c r="Y328" s="3"/>
      <c r="Z328" s="3"/>
      <c r="AA328" s="8"/>
      <c r="AB328" s="3"/>
      <c r="AC328" s="3"/>
      <c r="AD328" s="3"/>
      <c r="AE328" s="3"/>
      <c r="AF328" s="3"/>
      <c r="AG328" s="9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</row>
    <row r="329" spans="1:103" s="20" customFormat="1" ht="84" thickBot="1" x14ac:dyDescent="1.2">
      <c r="A329" s="128">
        <v>86</v>
      </c>
      <c r="B329" s="7" t="s">
        <v>182</v>
      </c>
      <c r="C329" s="128"/>
      <c r="D329" s="128"/>
      <c r="E329" s="128"/>
      <c r="F329" s="128"/>
      <c r="G329" s="128"/>
      <c r="H329" s="128"/>
      <c r="I329" s="10"/>
      <c r="J329" s="10"/>
      <c r="K329" s="128"/>
      <c r="L329" s="128"/>
      <c r="M329" s="128"/>
      <c r="N329" s="128"/>
      <c r="O329" s="128"/>
      <c r="P329" s="128"/>
      <c r="Q329" s="128"/>
      <c r="R329" s="128"/>
      <c r="S329" s="128"/>
      <c r="T329" s="128"/>
      <c r="U329" s="128"/>
      <c r="V329" s="128"/>
      <c r="W329" s="128"/>
      <c r="X329" s="128"/>
      <c r="Y329" s="128">
        <v>10</v>
      </c>
      <c r="Z329" s="128"/>
      <c r="AA329" s="127"/>
      <c r="AB329" s="128"/>
      <c r="AC329" s="128"/>
      <c r="AD329" s="128">
        <v>24</v>
      </c>
      <c r="AE329" s="128"/>
      <c r="AF329" s="128"/>
      <c r="AG329" s="9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</row>
    <row r="330" spans="1:103" s="20" customFormat="1" ht="84" thickBot="1" x14ac:dyDescent="1.2">
      <c r="A330" s="3" t="s">
        <v>41</v>
      </c>
      <c r="B330" s="7" t="s">
        <v>5</v>
      </c>
      <c r="C330" s="3">
        <v>30</v>
      </c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8"/>
      <c r="AB330" s="3"/>
      <c r="AC330" s="3"/>
      <c r="AD330" s="3"/>
      <c r="AE330" s="3"/>
      <c r="AF330" s="3"/>
      <c r="AG330" s="9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</row>
    <row r="331" spans="1:103" s="20" customFormat="1" ht="84" thickBot="1" x14ac:dyDescent="1.2">
      <c r="A331" s="3" t="s">
        <v>41</v>
      </c>
      <c r="B331" s="7" t="s">
        <v>6</v>
      </c>
      <c r="C331" s="3"/>
      <c r="D331" s="3">
        <v>20</v>
      </c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8"/>
      <c r="AB331" s="3"/>
      <c r="AC331" s="3"/>
      <c r="AD331" s="3"/>
      <c r="AE331" s="3"/>
      <c r="AF331" s="3"/>
      <c r="AG331" s="9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</row>
    <row r="332" spans="1:103" s="20" customFormat="1" ht="84" thickBot="1" x14ac:dyDescent="1.2">
      <c r="A332" s="3"/>
      <c r="B332" s="7" t="s">
        <v>43</v>
      </c>
      <c r="C332" s="3">
        <f t="shared" ref="C332:AG332" si="45">SUM(C326:C331)</f>
        <v>30</v>
      </c>
      <c r="D332" s="3">
        <f t="shared" si="45"/>
        <v>20</v>
      </c>
      <c r="E332" s="3">
        <f t="shared" si="45"/>
        <v>0</v>
      </c>
      <c r="F332" s="3">
        <f t="shared" si="45"/>
        <v>56</v>
      </c>
      <c r="G332" s="3">
        <f t="shared" si="45"/>
        <v>0</v>
      </c>
      <c r="H332" s="3">
        <f t="shared" si="45"/>
        <v>70</v>
      </c>
      <c r="I332" s="3">
        <f t="shared" si="45"/>
        <v>134.5</v>
      </c>
      <c r="J332" s="3">
        <f t="shared" si="45"/>
        <v>0</v>
      </c>
      <c r="K332" s="3">
        <f t="shared" si="45"/>
        <v>0</v>
      </c>
      <c r="L332" s="3">
        <f t="shared" si="45"/>
        <v>0</v>
      </c>
      <c r="M332" s="3">
        <f t="shared" si="45"/>
        <v>79</v>
      </c>
      <c r="N332" s="3">
        <f t="shared" si="45"/>
        <v>0</v>
      </c>
      <c r="O332" s="3">
        <f t="shared" si="45"/>
        <v>40</v>
      </c>
      <c r="P332" s="3">
        <f t="shared" si="45"/>
        <v>0</v>
      </c>
      <c r="Q332" s="3">
        <f t="shared" si="45"/>
        <v>0</v>
      </c>
      <c r="R332" s="3">
        <f t="shared" si="45"/>
        <v>0</v>
      </c>
      <c r="S332" s="3">
        <f t="shared" si="45"/>
        <v>0</v>
      </c>
      <c r="T332" s="3">
        <f t="shared" si="45"/>
        <v>0</v>
      </c>
      <c r="U332" s="3">
        <f t="shared" si="45"/>
        <v>0</v>
      </c>
      <c r="V332" s="3">
        <f t="shared" si="45"/>
        <v>4</v>
      </c>
      <c r="W332" s="3">
        <f t="shared" si="45"/>
        <v>17</v>
      </c>
      <c r="X332" s="3">
        <f t="shared" si="45"/>
        <v>0</v>
      </c>
      <c r="Y332" s="3">
        <f t="shared" si="45"/>
        <v>10</v>
      </c>
      <c r="Z332" s="3">
        <f t="shared" si="45"/>
        <v>0</v>
      </c>
      <c r="AA332" s="8">
        <f t="shared" si="45"/>
        <v>0</v>
      </c>
      <c r="AB332" s="3">
        <f t="shared" si="45"/>
        <v>0</v>
      </c>
      <c r="AC332" s="3">
        <f t="shared" si="45"/>
        <v>0</v>
      </c>
      <c r="AD332" s="3">
        <f t="shared" si="45"/>
        <v>24</v>
      </c>
      <c r="AE332" s="3">
        <f t="shared" si="45"/>
        <v>0</v>
      </c>
      <c r="AF332" s="3">
        <f t="shared" si="45"/>
        <v>0</v>
      </c>
      <c r="AG332" s="3">
        <f t="shared" si="45"/>
        <v>0</v>
      </c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</row>
    <row r="333" spans="1:103" s="20" customFormat="1" ht="84" thickBot="1" x14ac:dyDescent="1.2">
      <c r="A333" s="232" t="s">
        <v>48</v>
      </c>
      <c r="B333" s="232"/>
      <c r="C333" s="232"/>
      <c r="D333" s="232"/>
      <c r="E333" s="232"/>
      <c r="F333" s="232"/>
      <c r="G333" s="232"/>
      <c r="H333" s="232"/>
      <c r="I333" s="232"/>
      <c r="J333" s="232"/>
      <c r="K333" s="232"/>
      <c r="L333" s="232"/>
      <c r="M333" s="232"/>
      <c r="N333" s="232"/>
      <c r="O333" s="232"/>
      <c r="P333" s="232"/>
      <c r="Q333" s="232"/>
      <c r="R333" s="232"/>
      <c r="S333" s="232"/>
      <c r="T333" s="232"/>
      <c r="U333" s="232"/>
      <c r="V333" s="232"/>
      <c r="W333" s="232"/>
      <c r="X333" s="232"/>
      <c r="Y333" s="232"/>
      <c r="Z333" s="232"/>
      <c r="AA333" s="232"/>
      <c r="AB333" s="232"/>
      <c r="AC333" s="232"/>
      <c r="AD333" s="232"/>
      <c r="AE333" s="232"/>
      <c r="AF333" s="232"/>
      <c r="AG333" s="23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</row>
    <row r="334" spans="1:103" s="20" customFormat="1" ht="167.25" thickBot="1" x14ac:dyDescent="1.2">
      <c r="A334" s="3">
        <v>17</v>
      </c>
      <c r="B334" s="7" t="s">
        <v>59</v>
      </c>
      <c r="C334" s="3"/>
      <c r="D334" s="3"/>
      <c r="E334" s="3"/>
      <c r="F334" s="3"/>
      <c r="G334" s="3"/>
      <c r="H334" s="3"/>
      <c r="I334" s="3"/>
      <c r="J334" s="3"/>
      <c r="K334" s="3">
        <v>20</v>
      </c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>
        <v>15</v>
      </c>
      <c r="Z334" s="3"/>
      <c r="AA334" s="8"/>
      <c r="AB334" s="3"/>
      <c r="AC334" s="3"/>
      <c r="AD334" s="3"/>
      <c r="AE334" s="3"/>
      <c r="AF334" s="3"/>
      <c r="AG334" s="9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</row>
    <row r="335" spans="1:103" s="20" customFormat="1" ht="92.25" customHeight="1" thickBot="1" x14ac:dyDescent="1.2">
      <c r="A335" s="189">
        <v>107</v>
      </c>
      <c r="B335" s="7" t="s">
        <v>199</v>
      </c>
      <c r="C335" s="189">
        <v>30</v>
      </c>
      <c r="D335" s="189"/>
      <c r="E335" s="189"/>
      <c r="F335" s="189"/>
      <c r="G335" s="189"/>
      <c r="H335" s="189"/>
      <c r="I335" s="189"/>
      <c r="J335" s="189"/>
      <c r="K335" s="189"/>
      <c r="L335" s="189"/>
      <c r="M335" s="189"/>
      <c r="N335" s="189"/>
      <c r="O335" s="189"/>
      <c r="P335" s="189"/>
      <c r="Q335" s="189"/>
      <c r="R335" s="189"/>
      <c r="S335" s="189"/>
      <c r="T335" s="189">
        <v>15</v>
      </c>
      <c r="U335" s="189"/>
      <c r="V335" s="189">
        <v>5</v>
      </c>
      <c r="W335" s="189"/>
      <c r="X335" s="189"/>
      <c r="Y335" s="189"/>
      <c r="Z335" s="189"/>
      <c r="AA335" s="188"/>
      <c r="AB335" s="189"/>
      <c r="AC335" s="189"/>
      <c r="AD335" s="189"/>
      <c r="AE335" s="189"/>
      <c r="AF335" s="189"/>
      <c r="AG335" s="9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</row>
    <row r="336" spans="1:103" s="20" customFormat="1" ht="84" thickBot="1" x14ac:dyDescent="1.2">
      <c r="A336" s="3">
        <v>70</v>
      </c>
      <c r="B336" s="7" t="s">
        <v>40</v>
      </c>
      <c r="C336" s="3"/>
      <c r="D336" s="3"/>
      <c r="E336" s="3"/>
      <c r="F336" s="3"/>
      <c r="G336" s="3"/>
      <c r="H336" s="3"/>
      <c r="I336" s="3"/>
      <c r="J336" s="10">
        <v>100</v>
      </c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8"/>
      <c r="AB336" s="3"/>
      <c r="AC336" s="3"/>
      <c r="AD336" s="3"/>
      <c r="AE336" s="3"/>
      <c r="AF336" s="3"/>
      <c r="AG336" s="9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</row>
    <row r="337" spans="1:103" s="20" customFormat="1" ht="84" thickBot="1" x14ac:dyDescent="1.2">
      <c r="A337" s="3"/>
      <c r="B337" s="7" t="s">
        <v>43</v>
      </c>
      <c r="C337" s="3">
        <f>C334+C335+C336</f>
        <v>30</v>
      </c>
      <c r="D337" s="3">
        <f t="shared" ref="D337:AG337" si="46">D334+D335+D336</f>
        <v>0</v>
      </c>
      <c r="E337" s="3">
        <f t="shared" si="46"/>
        <v>0</v>
      </c>
      <c r="F337" s="3">
        <f t="shared" si="46"/>
        <v>0</v>
      </c>
      <c r="G337" s="3">
        <f t="shared" si="46"/>
        <v>0</v>
      </c>
      <c r="H337" s="3">
        <f t="shared" si="46"/>
        <v>0</v>
      </c>
      <c r="I337" s="3">
        <f t="shared" si="46"/>
        <v>0</v>
      </c>
      <c r="J337" s="3">
        <f t="shared" si="46"/>
        <v>100</v>
      </c>
      <c r="K337" s="3">
        <f t="shared" si="46"/>
        <v>20</v>
      </c>
      <c r="L337" s="3">
        <f t="shared" si="46"/>
        <v>0</v>
      </c>
      <c r="M337" s="3">
        <f t="shared" si="46"/>
        <v>0</v>
      </c>
      <c r="N337" s="3">
        <f t="shared" si="46"/>
        <v>0</v>
      </c>
      <c r="O337" s="3">
        <f t="shared" si="46"/>
        <v>0</v>
      </c>
      <c r="P337" s="3">
        <f t="shared" si="46"/>
        <v>0</v>
      </c>
      <c r="Q337" s="3">
        <f t="shared" si="46"/>
        <v>0</v>
      </c>
      <c r="R337" s="3">
        <f t="shared" si="46"/>
        <v>0</v>
      </c>
      <c r="S337" s="3">
        <f t="shared" si="46"/>
        <v>0</v>
      </c>
      <c r="T337" s="3">
        <f t="shared" si="46"/>
        <v>15</v>
      </c>
      <c r="U337" s="3">
        <f t="shared" si="46"/>
        <v>0</v>
      </c>
      <c r="V337" s="3">
        <f t="shared" si="46"/>
        <v>5</v>
      </c>
      <c r="W337" s="3">
        <f t="shared" si="46"/>
        <v>0</v>
      </c>
      <c r="X337" s="3">
        <f t="shared" si="46"/>
        <v>0</v>
      </c>
      <c r="Y337" s="3">
        <f t="shared" si="46"/>
        <v>15</v>
      </c>
      <c r="Z337" s="3">
        <f t="shared" si="46"/>
        <v>0</v>
      </c>
      <c r="AA337" s="3">
        <f t="shared" si="46"/>
        <v>0</v>
      </c>
      <c r="AB337" s="3">
        <f t="shared" si="46"/>
        <v>0</v>
      </c>
      <c r="AC337" s="3">
        <f t="shared" si="46"/>
        <v>0</v>
      </c>
      <c r="AD337" s="3">
        <f t="shared" si="46"/>
        <v>0</v>
      </c>
      <c r="AE337" s="3">
        <f t="shared" si="46"/>
        <v>0</v>
      </c>
      <c r="AF337" s="3">
        <f t="shared" si="46"/>
        <v>0</v>
      </c>
      <c r="AG337" s="3">
        <f t="shared" si="46"/>
        <v>0</v>
      </c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</row>
    <row r="338" spans="1:103" s="20" customFormat="1" ht="167.25" thickBot="1" x14ac:dyDescent="1.2">
      <c r="A338" s="3"/>
      <c r="B338" s="7" t="s">
        <v>51</v>
      </c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8"/>
      <c r="AB338" s="3"/>
      <c r="AC338" s="3"/>
      <c r="AD338" s="3"/>
      <c r="AE338" s="3"/>
      <c r="AF338" s="3">
        <v>1.2</v>
      </c>
      <c r="AG338" s="5">
        <v>1.8</v>
      </c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</row>
    <row r="339" spans="1:103" s="20" customFormat="1" ht="84" thickBot="1" x14ac:dyDescent="1.2">
      <c r="A339" s="3"/>
      <c r="B339" s="11" t="s">
        <v>52</v>
      </c>
      <c r="C339" s="3">
        <f t="shared" ref="C339:AE339" si="47">SUM(C324+C332+C337)</f>
        <v>106</v>
      </c>
      <c r="D339" s="3">
        <f t="shared" si="47"/>
        <v>20</v>
      </c>
      <c r="E339" s="3">
        <f t="shared" si="47"/>
        <v>13</v>
      </c>
      <c r="F339" s="3">
        <f t="shared" si="47"/>
        <v>67</v>
      </c>
      <c r="G339" s="3">
        <f t="shared" si="47"/>
        <v>0</v>
      </c>
      <c r="H339" s="3">
        <f t="shared" si="47"/>
        <v>70</v>
      </c>
      <c r="I339" s="3">
        <f t="shared" si="47"/>
        <v>134.5</v>
      </c>
      <c r="J339" s="3">
        <f t="shared" si="47"/>
        <v>220</v>
      </c>
      <c r="K339" s="3">
        <f t="shared" si="47"/>
        <v>20</v>
      </c>
      <c r="L339" s="3">
        <f t="shared" si="47"/>
        <v>0</v>
      </c>
      <c r="M339" s="3">
        <f t="shared" si="47"/>
        <v>79</v>
      </c>
      <c r="N339" s="3">
        <f t="shared" si="47"/>
        <v>0</v>
      </c>
      <c r="O339" s="3">
        <f t="shared" si="47"/>
        <v>40</v>
      </c>
      <c r="P339" s="3">
        <f t="shared" si="47"/>
        <v>0</v>
      </c>
      <c r="Q339" s="3">
        <f t="shared" si="47"/>
        <v>61</v>
      </c>
      <c r="R339" s="3">
        <f t="shared" si="47"/>
        <v>0</v>
      </c>
      <c r="S339" s="3">
        <f t="shared" si="47"/>
        <v>159</v>
      </c>
      <c r="T339" s="3">
        <f t="shared" si="47"/>
        <v>15</v>
      </c>
      <c r="U339" s="3">
        <f t="shared" si="47"/>
        <v>6</v>
      </c>
      <c r="V339" s="3">
        <f t="shared" si="47"/>
        <v>15</v>
      </c>
      <c r="W339" s="3">
        <f t="shared" si="47"/>
        <v>17</v>
      </c>
      <c r="X339" s="3">
        <f t="shared" si="47"/>
        <v>5</v>
      </c>
      <c r="Y339" s="3">
        <f t="shared" si="47"/>
        <v>51</v>
      </c>
      <c r="Z339" s="3">
        <f t="shared" si="47"/>
        <v>0</v>
      </c>
      <c r="AA339" s="3">
        <f t="shared" si="47"/>
        <v>1</v>
      </c>
      <c r="AB339" s="3">
        <f t="shared" si="47"/>
        <v>0</v>
      </c>
      <c r="AC339" s="3">
        <f t="shared" si="47"/>
        <v>0</v>
      </c>
      <c r="AD339" s="3">
        <f t="shared" si="47"/>
        <v>24</v>
      </c>
      <c r="AE339" s="3">
        <f t="shared" si="47"/>
        <v>0</v>
      </c>
      <c r="AF339" s="3">
        <v>1.2</v>
      </c>
      <c r="AG339" s="3">
        <v>1.8</v>
      </c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</row>
    <row r="340" spans="1:103" s="20" customFormat="1" ht="84" thickBot="1" x14ac:dyDescent="1.2">
      <c r="A340" s="232" t="s">
        <v>1</v>
      </c>
      <c r="B340" s="232"/>
      <c r="C340" s="232"/>
      <c r="D340" s="232"/>
      <c r="E340" s="232"/>
      <c r="F340" s="232"/>
      <c r="G340" s="232"/>
      <c r="H340" s="232"/>
      <c r="I340" s="232"/>
      <c r="J340" s="232"/>
      <c r="K340" s="232"/>
      <c r="L340" s="232"/>
      <c r="M340" s="232"/>
      <c r="N340" s="232"/>
      <c r="O340" s="232"/>
      <c r="P340" s="232"/>
      <c r="Q340" s="232"/>
      <c r="R340" s="232"/>
      <c r="S340" s="232"/>
      <c r="T340" s="232"/>
      <c r="U340" s="232"/>
      <c r="V340" s="232"/>
      <c r="W340" s="232"/>
      <c r="X340" s="232"/>
      <c r="Y340" s="232"/>
      <c r="Z340" s="232"/>
      <c r="AA340" s="232"/>
      <c r="AB340" s="232"/>
      <c r="AC340" s="232"/>
      <c r="AD340" s="232"/>
      <c r="AE340" s="232"/>
      <c r="AF340" s="232"/>
      <c r="AG340" s="23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</row>
    <row r="341" spans="1:103" s="17" customFormat="1" ht="71.25" customHeight="1" x14ac:dyDescent="1.1499999999999999">
      <c r="A341" s="232" t="s">
        <v>154</v>
      </c>
      <c r="B341" s="232"/>
      <c r="C341" s="232"/>
      <c r="D341" s="232"/>
      <c r="E341" s="232"/>
      <c r="F341" s="232"/>
      <c r="G341" s="232"/>
      <c r="H341" s="232"/>
      <c r="I341" s="232"/>
      <c r="J341" s="232"/>
      <c r="K341" s="232"/>
      <c r="L341" s="232"/>
      <c r="M341" s="232"/>
      <c r="N341" s="232"/>
      <c r="O341" s="232"/>
      <c r="P341" s="232"/>
      <c r="Q341" s="232"/>
      <c r="R341" s="232"/>
      <c r="S341" s="232"/>
      <c r="T341" s="232"/>
      <c r="U341" s="232"/>
      <c r="V341" s="232"/>
      <c r="W341" s="232"/>
      <c r="X341" s="232"/>
      <c r="Y341" s="232"/>
      <c r="Z341" s="232"/>
      <c r="AA341" s="232"/>
      <c r="AB341" s="232"/>
      <c r="AC341" s="232"/>
      <c r="AD341" s="232"/>
      <c r="AE341" s="232"/>
      <c r="AF341" s="232"/>
      <c r="AG341" s="232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</row>
    <row r="342" spans="1:103" ht="70.5" customHeight="1" x14ac:dyDescent="1.1499999999999999">
      <c r="A342" s="244" t="s">
        <v>3</v>
      </c>
      <c r="B342" s="232" t="s">
        <v>4</v>
      </c>
      <c r="C342" s="245" t="s">
        <v>5</v>
      </c>
      <c r="D342" s="245" t="s">
        <v>6</v>
      </c>
      <c r="E342" s="245" t="s">
        <v>7</v>
      </c>
      <c r="F342" s="245" t="s">
        <v>8</v>
      </c>
      <c r="G342" s="245" t="s">
        <v>9</v>
      </c>
      <c r="H342" s="245" t="s">
        <v>10</v>
      </c>
      <c r="I342" s="245" t="s">
        <v>11</v>
      </c>
      <c r="J342" s="245" t="s">
        <v>12</v>
      </c>
      <c r="K342" s="245" t="s">
        <v>13</v>
      </c>
      <c r="L342" s="245" t="s">
        <v>14</v>
      </c>
      <c r="M342" s="245" t="s">
        <v>15</v>
      </c>
      <c r="N342" s="245" t="s">
        <v>16</v>
      </c>
      <c r="O342" s="245" t="s">
        <v>17</v>
      </c>
      <c r="P342" s="245" t="s">
        <v>18</v>
      </c>
      <c r="Q342" s="245" t="s">
        <v>19</v>
      </c>
      <c r="R342" s="245" t="s">
        <v>20</v>
      </c>
      <c r="S342" s="245" t="s">
        <v>21</v>
      </c>
      <c r="T342" s="245" t="s">
        <v>22</v>
      </c>
      <c r="U342" s="245" t="s">
        <v>23</v>
      </c>
      <c r="V342" s="245" t="s">
        <v>24</v>
      </c>
      <c r="W342" s="245" t="s">
        <v>25</v>
      </c>
      <c r="X342" s="245" t="s">
        <v>26</v>
      </c>
      <c r="Y342" s="245" t="s">
        <v>27</v>
      </c>
      <c r="Z342" s="245" t="s">
        <v>28</v>
      </c>
      <c r="AA342" s="246" t="s">
        <v>29</v>
      </c>
      <c r="AB342" s="245" t="s">
        <v>30</v>
      </c>
      <c r="AC342" s="246" t="s">
        <v>31</v>
      </c>
      <c r="AD342" s="245" t="s">
        <v>32</v>
      </c>
      <c r="AE342" s="245" t="s">
        <v>33</v>
      </c>
      <c r="AF342" s="245" t="s">
        <v>34</v>
      </c>
      <c r="AG342" s="245" t="s">
        <v>35</v>
      </c>
    </row>
    <row r="343" spans="1:103" s="18" customFormat="1" ht="409.6" customHeight="1" thickBot="1" x14ac:dyDescent="1.2">
      <c r="A343" s="244"/>
      <c r="B343" s="232"/>
      <c r="C343" s="245"/>
      <c r="D343" s="245"/>
      <c r="E343" s="245"/>
      <c r="F343" s="245"/>
      <c r="G343" s="245"/>
      <c r="H343" s="245"/>
      <c r="I343" s="245"/>
      <c r="J343" s="245"/>
      <c r="K343" s="245"/>
      <c r="L343" s="245"/>
      <c r="M343" s="245"/>
      <c r="N343" s="245"/>
      <c r="O343" s="245"/>
      <c r="P343" s="245"/>
      <c r="Q343" s="245"/>
      <c r="R343" s="245"/>
      <c r="S343" s="245"/>
      <c r="T343" s="245"/>
      <c r="U343" s="245"/>
      <c r="V343" s="245"/>
      <c r="W343" s="245"/>
      <c r="X343" s="245"/>
      <c r="Y343" s="245"/>
      <c r="Z343" s="245"/>
      <c r="AA343" s="246"/>
      <c r="AB343" s="245"/>
      <c r="AC343" s="246"/>
      <c r="AD343" s="245"/>
      <c r="AE343" s="245"/>
      <c r="AF343" s="245"/>
      <c r="AG343" s="245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</row>
    <row r="344" spans="1:103" ht="162" customHeight="1" x14ac:dyDescent="1.1499999999999999">
      <c r="A344" s="75">
        <v>1</v>
      </c>
      <c r="B344" s="4">
        <v>2</v>
      </c>
      <c r="C344" s="75">
        <v>3</v>
      </c>
      <c r="D344" s="75">
        <v>4</v>
      </c>
      <c r="E344" s="75">
        <v>5</v>
      </c>
      <c r="F344" s="75">
        <v>6</v>
      </c>
      <c r="G344" s="75">
        <v>7</v>
      </c>
      <c r="H344" s="75" t="s">
        <v>36</v>
      </c>
      <c r="I344" s="75">
        <v>9</v>
      </c>
      <c r="J344" s="75">
        <v>10</v>
      </c>
      <c r="K344" s="75">
        <v>11</v>
      </c>
      <c r="L344" s="75">
        <v>12</v>
      </c>
      <c r="M344" s="75">
        <v>13</v>
      </c>
      <c r="N344" s="75">
        <v>14</v>
      </c>
      <c r="O344" s="75">
        <v>15</v>
      </c>
      <c r="P344" s="75">
        <v>16</v>
      </c>
      <c r="Q344" s="75">
        <v>17</v>
      </c>
      <c r="R344" s="75">
        <v>18</v>
      </c>
      <c r="S344" s="75">
        <v>19</v>
      </c>
      <c r="T344" s="75">
        <v>20</v>
      </c>
      <c r="U344" s="75">
        <v>21</v>
      </c>
      <c r="V344" s="75">
        <v>22</v>
      </c>
      <c r="W344" s="75">
        <v>23</v>
      </c>
      <c r="X344" s="75">
        <v>24</v>
      </c>
      <c r="Y344" s="75">
        <v>25</v>
      </c>
      <c r="Z344" s="75">
        <v>26</v>
      </c>
      <c r="AA344" s="4">
        <v>27</v>
      </c>
      <c r="AB344" s="75">
        <v>28</v>
      </c>
      <c r="AC344" s="75">
        <v>29</v>
      </c>
      <c r="AD344" s="75">
        <v>30</v>
      </c>
      <c r="AE344" s="75">
        <v>31</v>
      </c>
      <c r="AF344" s="75">
        <v>32</v>
      </c>
      <c r="AG344" s="5">
        <v>33</v>
      </c>
    </row>
    <row r="345" spans="1:103" ht="109.5" customHeight="1" x14ac:dyDescent="1.1499999999999999">
      <c r="A345" s="232" t="s">
        <v>37</v>
      </c>
      <c r="B345" s="232"/>
      <c r="C345" s="232"/>
      <c r="D345" s="232"/>
      <c r="E345" s="232"/>
      <c r="F345" s="232"/>
      <c r="G345" s="232"/>
      <c r="H345" s="232"/>
      <c r="I345" s="232"/>
      <c r="J345" s="232"/>
      <c r="K345" s="232"/>
      <c r="L345" s="232"/>
      <c r="M345" s="232"/>
      <c r="N345" s="232"/>
      <c r="O345" s="232"/>
      <c r="P345" s="232"/>
      <c r="Q345" s="232"/>
      <c r="R345" s="232"/>
      <c r="S345" s="232"/>
      <c r="T345" s="232"/>
      <c r="U345" s="232"/>
      <c r="V345" s="232"/>
      <c r="W345" s="232"/>
      <c r="X345" s="232"/>
      <c r="Y345" s="232"/>
      <c r="Z345" s="232"/>
      <c r="AA345" s="232"/>
      <c r="AB345" s="232"/>
      <c r="AC345" s="232"/>
      <c r="AD345" s="232"/>
      <c r="AE345" s="232"/>
      <c r="AF345" s="232"/>
      <c r="AG345" s="232"/>
    </row>
    <row r="346" spans="1:103" ht="109.5" customHeight="1" x14ac:dyDescent="1.1499999999999999">
      <c r="A346" s="128">
        <v>90</v>
      </c>
      <c r="B346" s="7" t="s">
        <v>166</v>
      </c>
      <c r="C346" s="128"/>
      <c r="D346" s="128"/>
      <c r="E346" s="128"/>
      <c r="F346" s="128"/>
      <c r="G346" s="128"/>
      <c r="H346" s="128">
        <v>119</v>
      </c>
      <c r="I346" s="128">
        <v>46.7</v>
      </c>
      <c r="J346" s="128"/>
      <c r="K346" s="128"/>
      <c r="L346" s="128"/>
      <c r="M346" s="128">
        <v>63</v>
      </c>
      <c r="N346" s="128"/>
      <c r="O346" s="128"/>
      <c r="P346" s="128"/>
      <c r="Q346" s="128"/>
      <c r="R346" s="128"/>
      <c r="S346" s="128"/>
      <c r="T346" s="128"/>
      <c r="U346" s="128"/>
      <c r="V346" s="128"/>
      <c r="W346" s="128">
        <v>7</v>
      </c>
      <c r="X346" s="128"/>
      <c r="Y346" s="128"/>
      <c r="Z346" s="128"/>
      <c r="AA346" s="127"/>
      <c r="AB346" s="128"/>
      <c r="AC346" s="128"/>
      <c r="AD346" s="128"/>
      <c r="AE346" s="128"/>
      <c r="AF346" s="128"/>
      <c r="AG346" s="128"/>
    </row>
    <row r="347" spans="1:103" ht="109.5" customHeight="1" x14ac:dyDescent="1.1499999999999999">
      <c r="A347" s="75">
        <v>81</v>
      </c>
      <c r="B347" s="7" t="s">
        <v>168</v>
      </c>
      <c r="C347" s="75"/>
      <c r="D347" s="75"/>
      <c r="E347" s="75"/>
      <c r="F347" s="75"/>
      <c r="G347" s="75"/>
      <c r="H347" s="75"/>
      <c r="I347" s="75">
        <v>55</v>
      </c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>
        <v>6</v>
      </c>
      <c r="X347" s="75"/>
      <c r="Y347" s="75"/>
      <c r="Z347" s="75"/>
      <c r="AA347" s="74"/>
      <c r="AB347" s="75"/>
      <c r="AC347" s="75"/>
      <c r="AD347" s="75"/>
      <c r="AE347" s="75"/>
      <c r="AF347" s="75"/>
      <c r="AG347" s="9"/>
    </row>
    <row r="348" spans="1:103" ht="109.5" customHeight="1" x14ac:dyDescent="1.1499999999999999">
      <c r="A348" s="128">
        <v>30</v>
      </c>
      <c r="B348" s="7" t="s">
        <v>81</v>
      </c>
      <c r="C348" s="128"/>
      <c r="D348" s="128"/>
      <c r="E348" s="128"/>
      <c r="F348" s="128"/>
      <c r="G348" s="128"/>
      <c r="H348" s="128"/>
      <c r="I348" s="128"/>
      <c r="J348" s="128">
        <v>7</v>
      </c>
      <c r="K348" s="128"/>
      <c r="L348" s="128"/>
      <c r="M348" s="128"/>
      <c r="N348" s="128"/>
      <c r="O348" s="128"/>
      <c r="P348" s="128"/>
      <c r="Q348" s="128"/>
      <c r="R348" s="128"/>
      <c r="S348" s="128"/>
      <c r="T348" s="128"/>
      <c r="U348" s="128"/>
      <c r="V348" s="128"/>
      <c r="W348" s="128"/>
      <c r="X348" s="128"/>
      <c r="Y348" s="128">
        <v>15</v>
      </c>
      <c r="Z348" s="128"/>
      <c r="AA348" s="4">
        <v>1</v>
      </c>
      <c r="AB348" s="128"/>
      <c r="AC348" s="128"/>
      <c r="AD348" s="128"/>
      <c r="AE348" s="128"/>
      <c r="AF348" s="128"/>
      <c r="AG348" s="9"/>
    </row>
    <row r="349" spans="1:103" ht="113.25" customHeight="1" x14ac:dyDescent="1.1499999999999999">
      <c r="A349" s="75" t="s">
        <v>41</v>
      </c>
      <c r="B349" s="7" t="s">
        <v>42</v>
      </c>
      <c r="C349" s="75">
        <v>40</v>
      </c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4"/>
      <c r="AB349" s="75"/>
      <c r="AC349" s="75"/>
      <c r="AD349" s="75"/>
      <c r="AE349" s="75"/>
      <c r="AF349" s="75"/>
      <c r="AG349" s="9"/>
    </row>
    <row r="350" spans="1:103" ht="389.25" hidden="1" customHeight="1" x14ac:dyDescent="1.1499999999999999">
      <c r="A350" s="75"/>
      <c r="B350" s="7" t="s">
        <v>43</v>
      </c>
      <c r="C350" s="75">
        <f t="shared" ref="C350:AG350" si="48">SUM(C346:C349)</f>
        <v>40</v>
      </c>
      <c r="D350" s="75">
        <f t="shared" si="48"/>
        <v>0</v>
      </c>
      <c r="E350" s="75">
        <f t="shared" si="48"/>
        <v>0</v>
      </c>
      <c r="F350" s="75">
        <f t="shared" si="48"/>
        <v>0</v>
      </c>
      <c r="G350" s="75">
        <f t="shared" si="48"/>
        <v>0</v>
      </c>
      <c r="H350" s="75">
        <f t="shared" si="48"/>
        <v>119</v>
      </c>
      <c r="I350" s="75">
        <f t="shared" si="48"/>
        <v>101.7</v>
      </c>
      <c r="J350" s="75">
        <f t="shared" si="48"/>
        <v>7</v>
      </c>
      <c r="K350" s="75">
        <f t="shared" si="48"/>
        <v>0</v>
      </c>
      <c r="L350" s="75">
        <f t="shared" si="48"/>
        <v>0</v>
      </c>
      <c r="M350" s="75">
        <f t="shared" si="48"/>
        <v>63</v>
      </c>
      <c r="N350" s="75">
        <f t="shared" si="48"/>
        <v>0</v>
      </c>
      <c r="O350" s="75">
        <f t="shared" si="48"/>
        <v>0</v>
      </c>
      <c r="P350" s="75">
        <f t="shared" si="48"/>
        <v>0</v>
      </c>
      <c r="Q350" s="75">
        <f t="shared" si="48"/>
        <v>0</v>
      </c>
      <c r="R350" s="75">
        <f t="shared" si="48"/>
        <v>0</v>
      </c>
      <c r="S350" s="75">
        <f t="shared" si="48"/>
        <v>0</v>
      </c>
      <c r="T350" s="75">
        <f t="shared" si="48"/>
        <v>0</v>
      </c>
      <c r="U350" s="75">
        <f t="shared" si="48"/>
        <v>0</v>
      </c>
      <c r="V350" s="75">
        <f t="shared" si="48"/>
        <v>0</v>
      </c>
      <c r="W350" s="75">
        <f t="shared" si="48"/>
        <v>13</v>
      </c>
      <c r="X350" s="75">
        <f t="shared" si="48"/>
        <v>0</v>
      </c>
      <c r="Y350" s="75">
        <f t="shared" si="48"/>
        <v>15</v>
      </c>
      <c r="Z350" s="75">
        <f t="shared" si="48"/>
        <v>0</v>
      </c>
      <c r="AA350" s="74">
        <f t="shared" si="48"/>
        <v>1</v>
      </c>
      <c r="AB350" s="75">
        <f t="shared" si="48"/>
        <v>0</v>
      </c>
      <c r="AC350" s="75">
        <f t="shared" si="48"/>
        <v>0</v>
      </c>
      <c r="AD350" s="75">
        <f t="shared" si="48"/>
        <v>0</v>
      </c>
      <c r="AE350" s="75">
        <f t="shared" si="48"/>
        <v>0</v>
      </c>
      <c r="AF350" s="75">
        <f t="shared" si="48"/>
        <v>0</v>
      </c>
      <c r="AG350" s="75">
        <f t="shared" si="48"/>
        <v>0</v>
      </c>
    </row>
    <row r="351" spans="1:103" ht="149.25" hidden="1" customHeight="1" x14ac:dyDescent="1.1499999999999999">
      <c r="A351" s="232" t="s">
        <v>44</v>
      </c>
      <c r="B351" s="232"/>
      <c r="C351" s="232"/>
      <c r="D351" s="232"/>
      <c r="E351" s="232"/>
      <c r="F351" s="232"/>
      <c r="G351" s="232"/>
      <c r="H351" s="232"/>
      <c r="I351" s="232"/>
      <c r="J351" s="232"/>
      <c r="K351" s="232"/>
      <c r="L351" s="232"/>
      <c r="M351" s="232"/>
      <c r="N351" s="232"/>
      <c r="O351" s="232"/>
      <c r="P351" s="232"/>
      <c r="Q351" s="232"/>
      <c r="R351" s="232"/>
      <c r="S351" s="232"/>
      <c r="T351" s="232"/>
      <c r="U351" s="232"/>
      <c r="V351" s="232"/>
      <c r="W351" s="232"/>
      <c r="X351" s="232"/>
      <c r="Y351" s="232"/>
      <c r="Z351" s="232"/>
      <c r="AA351" s="232"/>
      <c r="AB351" s="232"/>
      <c r="AC351" s="232"/>
      <c r="AD351" s="232"/>
      <c r="AE351" s="232"/>
      <c r="AF351" s="232"/>
      <c r="AG351" s="232"/>
    </row>
    <row r="352" spans="1:103" ht="149.25" customHeight="1" x14ac:dyDescent="1.1499999999999999">
      <c r="A352" s="127"/>
      <c r="B352" s="130" t="s">
        <v>136</v>
      </c>
      <c r="C352" s="128">
        <f t="shared" ref="C352:AG352" si="49">SUM(C346:C349)</f>
        <v>40</v>
      </c>
      <c r="D352" s="128">
        <f t="shared" si="49"/>
        <v>0</v>
      </c>
      <c r="E352" s="128">
        <f t="shared" si="49"/>
        <v>0</v>
      </c>
      <c r="F352" s="128">
        <f t="shared" si="49"/>
        <v>0</v>
      </c>
      <c r="G352" s="128">
        <f t="shared" si="49"/>
        <v>0</v>
      </c>
      <c r="H352" s="128">
        <f t="shared" si="49"/>
        <v>119</v>
      </c>
      <c r="I352" s="128">
        <f t="shared" si="49"/>
        <v>101.7</v>
      </c>
      <c r="J352" s="128">
        <f t="shared" si="49"/>
        <v>7</v>
      </c>
      <c r="K352" s="128">
        <f t="shared" si="49"/>
        <v>0</v>
      </c>
      <c r="L352" s="128">
        <f t="shared" si="49"/>
        <v>0</v>
      </c>
      <c r="M352" s="128">
        <f t="shared" si="49"/>
        <v>63</v>
      </c>
      <c r="N352" s="128">
        <f t="shared" si="49"/>
        <v>0</v>
      </c>
      <c r="O352" s="128">
        <f t="shared" si="49"/>
        <v>0</v>
      </c>
      <c r="P352" s="128">
        <f t="shared" si="49"/>
        <v>0</v>
      </c>
      <c r="Q352" s="128">
        <f t="shared" si="49"/>
        <v>0</v>
      </c>
      <c r="R352" s="128">
        <f t="shared" si="49"/>
        <v>0</v>
      </c>
      <c r="S352" s="128">
        <f t="shared" si="49"/>
        <v>0</v>
      </c>
      <c r="T352" s="128">
        <f t="shared" si="49"/>
        <v>0</v>
      </c>
      <c r="U352" s="128">
        <f t="shared" si="49"/>
        <v>0</v>
      </c>
      <c r="V352" s="128">
        <f t="shared" si="49"/>
        <v>0</v>
      </c>
      <c r="W352" s="128">
        <f t="shared" si="49"/>
        <v>13</v>
      </c>
      <c r="X352" s="128">
        <f t="shared" si="49"/>
        <v>0</v>
      </c>
      <c r="Y352" s="128">
        <f t="shared" si="49"/>
        <v>15</v>
      </c>
      <c r="Z352" s="128">
        <f t="shared" si="49"/>
        <v>0</v>
      </c>
      <c r="AA352" s="128">
        <f t="shared" si="49"/>
        <v>1</v>
      </c>
      <c r="AB352" s="128">
        <f t="shared" si="49"/>
        <v>0</v>
      </c>
      <c r="AC352" s="128">
        <f t="shared" si="49"/>
        <v>0</v>
      </c>
      <c r="AD352" s="128">
        <f t="shared" si="49"/>
        <v>0</v>
      </c>
      <c r="AE352" s="128">
        <f t="shared" si="49"/>
        <v>0</v>
      </c>
      <c r="AF352" s="128">
        <f t="shared" si="49"/>
        <v>0</v>
      </c>
      <c r="AG352" s="128">
        <f t="shared" si="49"/>
        <v>0</v>
      </c>
    </row>
    <row r="353" spans="1:138" s="250" customFormat="1" ht="149.25" customHeight="1" x14ac:dyDescent="0.2">
      <c r="A353" s="248" t="s">
        <v>134</v>
      </c>
      <c r="B353" s="249"/>
      <c r="C353" s="249"/>
      <c r="D353" s="249"/>
      <c r="E353" s="249"/>
      <c r="F353" s="249"/>
      <c r="G353" s="249"/>
      <c r="H353" s="249"/>
      <c r="I353" s="249"/>
      <c r="J353" s="249"/>
      <c r="K353" s="249"/>
      <c r="L353" s="249"/>
      <c r="M353" s="249"/>
      <c r="N353" s="249"/>
      <c r="O353" s="249"/>
      <c r="P353" s="249"/>
      <c r="Q353" s="249"/>
      <c r="R353" s="249"/>
      <c r="S353" s="249"/>
      <c r="T353" s="249"/>
      <c r="U353" s="249"/>
      <c r="V353" s="249"/>
      <c r="W353" s="249"/>
      <c r="X353" s="249"/>
      <c r="Y353" s="249"/>
      <c r="Z353" s="249"/>
      <c r="AA353" s="249"/>
      <c r="AB353" s="249"/>
      <c r="AC353" s="249"/>
      <c r="AD353" s="249"/>
      <c r="AE353" s="249"/>
      <c r="AF353" s="249"/>
      <c r="AG353" s="249"/>
      <c r="AH353" s="249"/>
      <c r="AI353" s="249"/>
      <c r="AJ353" s="249"/>
      <c r="AK353" s="249"/>
      <c r="AL353" s="249"/>
      <c r="AM353" s="249"/>
      <c r="AN353" s="249"/>
      <c r="AO353" s="249"/>
      <c r="AP353" s="249"/>
      <c r="AQ353" s="249"/>
      <c r="AR353" s="249"/>
      <c r="AS353" s="249"/>
      <c r="AT353" s="249"/>
      <c r="AU353" s="249"/>
      <c r="AV353" s="249"/>
      <c r="AW353" s="249"/>
      <c r="AX353" s="249"/>
      <c r="AY353" s="249"/>
      <c r="AZ353" s="249"/>
      <c r="BA353" s="249"/>
      <c r="BB353" s="249"/>
      <c r="BC353" s="249"/>
      <c r="BD353" s="249"/>
      <c r="BE353" s="249"/>
      <c r="BF353" s="249"/>
      <c r="BG353" s="249"/>
      <c r="BH353" s="249"/>
      <c r="BI353" s="249"/>
      <c r="BJ353" s="249"/>
      <c r="BK353" s="249"/>
      <c r="BL353" s="249"/>
      <c r="BM353" s="249"/>
      <c r="BN353" s="249"/>
      <c r="BO353" s="249"/>
      <c r="BP353" s="249"/>
      <c r="BQ353" s="249"/>
      <c r="BR353" s="249"/>
      <c r="BS353" s="249"/>
      <c r="BT353" s="249"/>
      <c r="BU353" s="249"/>
      <c r="BV353" s="249"/>
      <c r="BW353" s="249"/>
      <c r="BX353" s="249"/>
      <c r="BY353" s="249"/>
      <c r="BZ353" s="249"/>
      <c r="CA353" s="249"/>
      <c r="CB353" s="249"/>
      <c r="CC353" s="249"/>
      <c r="CD353" s="249"/>
      <c r="CE353" s="249"/>
      <c r="CF353" s="249"/>
      <c r="CG353" s="249"/>
      <c r="CH353" s="249"/>
      <c r="CI353" s="249"/>
      <c r="CJ353" s="249"/>
      <c r="CK353" s="249"/>
      <c r="CL353" s="249"/>
      <c r="CM353" s="249"/>
      <c r="CN353" s="249"/>
      <c r="CO353" s="249"/>
      <c r="CP353" s="249"/>
      <c r="CQ353" s="249"/>
      <c r="CR353" s="249"/>
      <c r="CS353" s="249"/>
      <c r="CT353" s="249"/>
      <c r="CU353" s="249"/>
      <c r="CV353" s="249"/>
      <c r="CW353" s="249"/>
      <c r="CX353" s="249"/>
      <c r="CY353" s="249"/>
      <c r="CZ353" s="249"/>
      <c r="DA353" s="249"/>
      <c r="DB353" s="249"/>
      <c r="DC353" s="249"/>
      <c r="DD353" s="249"/>
      <c r="DE353" s="249"/>
      <c r="DF353" s="249"/>
      <c r="DG353" s="249"/>
      <c r="DH353" s="249"/>
      <c r="DI353" s="249"/>
      <c r="DJ353" s="249"/>
      <c r="DK353" s="249"/>
      <c r="DL353" s="249"/>
      <c r="DM353" s="249"/>
      <c r="DN353" s="249"/>
      <c r="DO353" s="249"/>
      <c r="DP353" s="249"/>
      <c r="DQ353" s="249"/>
      <c r="DR353" s="249"/>
      <c r="DS353" s="249"/>
      <c r="DT353" s="249"/>
      <c r="DU353" s="249"/>
      <c r="DV353" s="249"/>
      <c r="DW353" s="249"/>
      <c r="DX353" s="249"/>
      <c r="DY353" s="249"/>
      <c r="DZ353" s="249"/>
      <c r="EA353" s="249"/>
      <c r="EB353" s="249"/>
      <c r="EC353" s="249"/>
      <c r="ED353" s="249"/>
      <c r="EE353" s="249"/>
      <c r="EF353" s="249"/>
      <c r="EG353" s="249"/>
      <c r="EH353" s="249"/>
    </row>
    <row r="354" spans="1:138" ht="166.5" x14ac:dyDescent="1.1499999999999999">
      <c r="A354" s="75">
        <v>4</v>
      </c>
      <c r="B354" s="7" t="s">
        <v>94</v>
      </c>
      <c r="C354" s="75"/>
      <c r="D354" s="75"/>
      <c r="E354" s="75"/>
      <c r="F354" s="75"/>
      <c r="G354" s="75"/>
      <c r="H354" s="75"/>
      <c r="I354" s="75">
        <v>60</v>
      </c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4"/>
      <c r="AB354" s="75"/>
      <c r="AC354" s="75"/>
      <c r="AD354" s="75"/>
      <c r="AE354" s="75"/>
      <c r="AF354" s="75"/>
      <c r="AG354" s="9"/>
    </row>
    <row r="355" spans="1:138" ht="193.5" customHeight="1" x14ac:dyDescent="1.1499999999999999">
      <c r="A355" s="128">
        <v>22</v>
      </c>
      <c r="B355" s="7" t="s">
        <v>71</v>
      </c>
      <c r="C355" s="128"/>
      <c r="D355" s="128"/>
      <c r="E355" s="128"/>
      <c r="F355" s="128"/>
      <c r="G355" s="128"/>
      <c r="H355" s="128">
        <v>20</v>
      </c>
      <c r="I355" s="128">
        <v>94</v>
      </c>
      <c r="J355" s="128"/>
      <c r="K355" s="128"/>
      <c r="L355" s="128"/>
      <c r="M355" s="128">
        <v>16</v>
      </c>
      <c r="N355" s="128"/>
      <c r="O355" s="128"/>
      <c r="P355" s="128"/>
      <c r="Q355" s="128"/>
      <c r="R355" s="128"/>
      <c r="S355" s="128"/>
      <c r="T355" s="128"/>
      <c r="U355" s="128">
        <v>5</v>
      </c>
      <c r="V355" s="128"/>
      <c r="W355" s="128">
        <v>5</v>
      </c>
      <c r="X355" s="128"/>
      <c r="Y355" s="128">
        <v>2.5</v>
      </c>
      <c r="Z355" s="128"/>
      <c r="AA355" s="127"/>
      <c r="AB355" s="128"/>
      <c r="AC355" s="128"/>
      <c r="AD355" s="128"/>
      <c r="AE355" s="128"/>
      <c r="AF355" s="128"/>
      <c r="AG355" s="9"/>
    </row>
    <row r="356" spans="1:138" ht="120.75" customHeight="1" x14ac:dyDescent="1.1499999999999999">
      <c r="A356" s="195">
        <v>72</v>
      </c>
      <c r="B356" s="7" t="s">
        <v>146</v>
      </c>
      <c r="C356" s="195">
        <v>25</v>
      </c>
      <c r="D356" s="195"/>
      <c r="E356" s="195"/>
      <c r="F356" s="195"/>
      <c r="G356" s="195"/>
      <c r="H356" s="195"/>
      <c r="I356" s="195"/>
      <c r="J356" s="195"/>
      <c r="K356" s="195"/>
      <c r="L356" s="195"/>
      <c r="M356" s="195"/>
      <c r="N356" s="195"/>
      <c r="O356" s="195">
        <v>59</v>
      </c>
      <c r="P356" s="195"/>
      <c r="Q356" s="195">
        <v>23</v>
      </c>
      <c r="R356" s="195"/>
      <c r="S356" s="195"/>
      <c r="T356" s="195"/>
      <c r="U356" s="195"/>
      <c r="V356" s="195"/>
      <c r="W356" s="195">
        <v>5</v>
      </c>
      <c r="X356" s="195"/>
      <c r="Y356" s="195"/>
      <c r="Z356" s="195"/>
      <c r="AA356" s="194"/>
      <c r="AB356" s="195"/>
      <c r="AC356" s="195"/>
      <c r="AD356" s="195"/>
      <c r="AE356" s="195"/>
      <c r="AF356" s="195"/>
      <c r="AG356" s="9"/>
    </row>
    <row r="357" spans="1:138" ht="108" customHeight="1" x14ac:dyDescent="1.1499999999999999">
      <c r="A357" s="128">
        <v>11</v>
      </c>
      <c r="B357" s="7" t="s">
        <v>58</v>
      </c>
      <c r="C357" s="128"/>
      <c r="D357" s="128"/>
      <c r="E357" s="128"/>
      <c r="F357" s="128"/>
      <c r="G357" s="128">
        <v>51</v>
      </c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8"/>
      <c r="T357" s="128"/>
      <c r="U357" s="128"/>
      <c r="V357" s="128">
        <v>7</v>
      </c>
      <c r="W357" s="128"/>
      <c r="X357" s="128"/>
      <c r="Y357" s="128"/>
      <c r="Z357" s="128"/>
      <c r="AA357" s="127"/>
      <c r="AB357" s="128"/>
      <c r="AC357" s="128"/>
      <c r="AD357" s="128"/>
      <c r="AE357" s="128"/>
      <c r="AF357" s="128"/>
      <c r="AG357" s="9"/>
    </row>
    <row r="358" spans="1:138" x14ac:dyDescent="1.1499999999999999">
      <c r="A358" s="128">
        <v>57</v>
      </c>
      <c r="B358" s="7" t="s">
        <v>56</v>
      </c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  <c r="V358" s="128"/>
      <c r="W358" s="128"/>
      <c r="X358" s="128"/>
      <c r="Y358" s="128">
        <v>15</v>
      </c>
      <c r="Z358" s="128"/>
      <c r="AA358" s="4">
        <v>1</v>
      </c>
      <c r="AB358" s="128"/>
      <c r="AC358" s="128"/>
      <c r="AD358" s="128"/>
      <c r="AE358" s="128"/>
      <c r="AF358" s="128"/>
      <c r="AG358" s="9"/>
    </row>
    <row r="359" spans="1:138" x14ac:dyDescent="1.1499999999999999">
      <c r="A359" s="75" t="s">
        <v>41</v>
      </c>
      <c r="B359" s="7" t="s">
        <v>5</v>
      </c>
      <c r="C359" s="75">
        <v>30</v>
      </c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4"/>
      <c r="AB359" s="75"/>
      <c r="AC359" s="75"/>
      <c r="AD359" s="75"/>
      <c r="AE359" s="75"/>
      <c r="AF359" s="75"/>
      <c r="AG359" s="9"/>
    </row>
    <row r="360" spans="1:138" x14ac:dyDescent="1.1499999999999999">
      <c r="A360" s="75" t="s">
        <v>41</v>
      </c>
      <c r="B360" s="7" t="s">
        <v>6</v>
      </c>
      <c r="C360" s="75"/>
      <c r="D360" s="75">
        <v>20</v>
      </c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4"/>
      <c r="AB360" s="75"/>
      <c r="AC360" s="75"/>
      <c r="AD360" s="75"/>
      <c r="AE360" s="75"/>
      <c r="AF360" s="75"/>
      <c r="AG360" s="9"/>
    </row>
    <row r="361" spans="1:138" x14ac:dyDescent="1.1499999999999999">
      <c r="A361" s="75"/>
      <c r="B361" s="7" t="s">
        <v>43</v>
      </c>
      <c r="C361" s="75">
        <f>SUM(C354:C360)</f>
        <v>55</v>
      </c>
      <c r="D361" s="75">
        <f t="shared" ref="D361:AG361" si="50">SUM(D354:D360)</f>
        <v>20</v>
      </c>
      <c r="E361" s="75">
        <f t="shared" si="50"/>
        <v>0</v>
      </c>
      <c r="F361" s="75">
        <f t="shared" si="50"/>
        <v>0</v>
      </c>
      <c r="G361" s="75">
        <f t="shared" si="50"/>
        <v>51</v>
      </c>
      <c r="H361" s="75">
        <f t="shared" si="50"/>
        <v>20</v>
      </c>
      <c r="I361" s="75">
        <f t="shared" si="50"/>
        <v>154</v>
      </c>
      <c r="J361" s="75">
        <f t="shared" si="50"/>
        <v>0</v>
      </c>
      <c r="K361" s="75">
        <f t="shared" si="50"/>
        <v>0</v>
      </c>
      <c r="L361" s="75">
        <f t="shared" si="50"/>
        <v>0</v>
      </c>
      <c r="M361" s="75">
        <f t="shared" si="50"/>
        <v>16</v>
      </c>
      <c r="N361" s="75">
        <f t="shared" si="50"/>
        <v>0</v>
      </c>
      <c r="O361" s="75">
        <f t="shared" si="50"/>
        <v>59</v>
      </c>
      <c r="P361" s="75">
        <f t="shared" si="50"/>
        <v>0</v>
      </c>
      <c r="Q361" s="75">
        <f t="shared" si="50"/>
        <v>23</v>
      </c>
      <c r="R361" s="75">
        <f t="shared" si="50"/>
        <v>0</v>
      </c>
      <c r="S361" s="75">
        <f t="shared" si="50"/>
        <v>0</v>
      </c>
      <c r="T361" s="75">
        <f t="shared" si="50"/>
        <v>0</v>
      </c>
      <c r="U361" s="75">
        <f t="shared" si="50"/>
        <v>5</v>
      </c>
      <c r="V361" s="75">
        <f t="shared" si="50"/>
        <v>7</v>
      </c>
      <c r="W361" s="75">
        <f t="shared" si="50"/>
        <v>10</v>
      </c>
      <c r="X361" s="75">
        <f t="shared" si="50"/>
        <v>0</v>
      </c>
      <c r="Y361" s="75">
        <f t="shared" si="50"/>
        <v>17.5</v>
      </c>
      <c r="Z361" s="75">
        <f t="shared" si="50"/>
        <v>0</v>
      </c>
      <c r="AA361" s="74">
        <f t="shared" si="50"/>
        <v>1</v>
      </c>
      <c r="AB361" s="75">
        <f t="shared" si="50"/>
        <v>0</v>
      </c>
      <c r="AC361" s="75">
        <f t="shared" si="50"/>
        <v>0</v>
      </c>
      <c r="AD361" s="75">
        <f t="shared" si="50"/>
        <v>0</v>
      </c>
      <c r="AE361" s="75">
        <f t="shared" si="50"/>
        <v>0</v>
      </c>
      <c r="AF361" s="75">
        <f t="shared" si="50"/>
        <v>0</v>
      </c>
      <c r="AG361" s="75">
        <f t="shared" si="50"/>
        <v>0</v>
      </c>
    </row>
    <row r="362" spans="1:138" ht="83.25" customHeight="1" x14ac:dyDescent="1.1499999999999999">
      <c r="A362" s="232" t="s">
        <v>48</v>
      </c>
      <c r="B362" s="232"/>
      <c r="C362" s="232"/>
      <c r="D362" s="232"/>
      <c r="E362" s="232"/>
      <c r="F362" s="232"/>
      <c r="G362" s="232"/>
      <c r="H362" s="232"/>
      <c r="I362" s="232"/>
      <c r="J362" s="232"/>
      <c r="K362" s="232"/>
      <c r="L362" s="232"/>
      <c r="M362" s="232"/>
      <c r="N362" s="232"/>
      <c r="O362" s="232"/>
      <c r="P362" s="232"/>
      <c r="Q362" s="232"/>
      <c r="R362" s="232"/>
      <c r="S362" s="232"/>
      <c r="T362" s="232"/>
      <c r="U362" s="232"/>
      <c r="V362" s="232"/>
      <c r="W362" s="232"/>
      <c r="X362" s="232"/>
      <c r="Y362" s="232"/>
      <c r="Z362" s="232"/>
      <c r="AA362" s="232"/>
      <c r="AB362" s="232"/>
      <c r="AC362" s="232"/>
      <c r="AD362" s="232"/>
      <c r="AE362" s="232"/>
      <c r="AF362" s="232"/>
      <c r="AG362" s="232"/>
    </row>
    <row r="363" spans="1:138" x14ac:dyDescent="1.1499999999999999">
      <c r="A363" s="128">
        <v>68</v>
      </c>
      <c r="B363" s="7" t="s">
        <v>66</v>
      </c>
      <c r="C363" s="128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>
        <v>200</v>
      </c>
      <c r="S363" s="128"/>
      <c r="T363" s="128"/>
      <c r="U363" s="128"/>
      <c r="V363" s="128"/>
      <c r="W363" s="128"/>
      <c r="X363" s="128"/>
      <c r="Y363" s="128"/>
      <c r="Z363" s="128"/>
      <c r="AA363" s="127"/>
      <c r="AB363" s="128"/>
      <c r="AC363" s="128"/>
      <c r="AD363" s="128"/>
      <c r="AE363" s="128"/>
      <c r="AF363" s="128"/>
      <c r="AG363" s="9"/>
    </row>
    <row r="364" spans="1:138" ht="249.75" x14ac:dyDescent="1.1499999999999999">
      <c r="A364" s="75">
        <v>89</v>
      </c>
      <c r="B364" s="7" t="s">
        <v>50</v>
      </c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>
        <v>25</v>
      </c>
      <c r="AA364" s="74"/>
      <c r="AB364" s="75"/>
      <c r="AC364" s="75"/>
      <c r="AD364" s="75"/>
      <c r="AE364" s="75"/>
      <c r="AF364" s="75"/>
      <c r="AG364" s="9"/>
    </row>
    <row r="365" spans="1:138" x14ac:dyDescent="1.1499999999999999">
      <c r="A365" s="75">
        <v>70</v>
      </c>
      <c r="B365" s="7" t="s">
        <v>40</v>
      </c>
      <c r="C365" s="75"/>
      <c r="D365" s="75"/>
      <c r="E365" s="75"/>
      <c r="F365" s="75"/>
      <c r="G365" s="75"/>
      <c r="H365" s="75"/>
      <c r="I365" s="75"/>
      <c r="J365" s="10">
        <v>100</v>
      </c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4"/>
      <c r="AB365" s="75"/>
      <c r="AC365" s="75"/>
      <c r="AD365" s="75"/>
      <c r="AE365" s="75"/>
      <c r="AF365" s="75"/>
      <c r="AG365" s="9"/>
    </row>
    <row r="366" spans="1:138" x14ac:dyDescent="1.1499999999999999">
      <c r="A366" s="75"/>
      <c r="B366" s="7" t="s">
        <v>43</v>
      </c>
      <c r="C366" s="75">
        <f>C363+C364+C365</f>
        <v>0</v>
      </c>
      <c r="D366" s="75">
        <f t="shared" ref="D366:AG366" si="51">D363+D364+D365</f>
        <v>0</v>
      </c>
      <c r="E366" s="75">
        <f t="shared" si="51"/>
        <v>0</v>
      </c>
      <c r="F366" s="75">
        <f t="shared" si="51"/>
        <v>0</v>
      </c>
      <c r="G366" s="75">
        <f t="shared" si="51"/>
        <v>0</v>
      </c>
      <c r="H366" s="75">
        <f t="shared" si="51"/>
        <v>0</v>
      </c>
      <c r="I366" s="75">
        <f t="shared" si="51"/>
        <v>0</v>
      </c>
      <c r="J366" s="75">
        <f t="shared" si="51"/>
        <v>100</v>
      </c>
      <c r="K366" s="75">
        <f t="shared" si="51"/>
        <v>0</v>
      </c>
      <c r="L366" s="75">
        <f t="shared" si="51"/>
        <v>0</v>
      </c>
      <c r="M366" s="75">
        <f t="shared" si="51"/>
        <v>0</v>
      </c>
      <c r="N366" s="75">
        <f t="shared" si="51"/>
        <v>0</v>
      </c>
      <c r="O366" s="75">
        <f t="shared" si="51"/>
        <v>0</v>
      </c>
      <c r="P366" s="75">
        <f t="shared" si="51"/>
        <v>0</v>
      </c>
      <c r="Q366" s="75">
        <f t="shared" si="51"/>
        <v>0</v>
      </c>
      <c r="R366" s="75">
        <f t="shared" si="51"/>
        <v>200</v>
      </c>
      <c r="S366" s="75">
        <f t="shared" si="51"/>
        <v>0</v>
      </c>
      <c r="T366" s="75">
        <f t="shared" si="51"/>
        <v>0</v>
      </c>
      <c r="U366" s="75">
        <f t="shared" si="51"/>
        <v>0</v>
      </c>
      <c r="V366" s="75">
        <f t="shared" si="51"/>
        <v>0</v>
      </c>
      <c r="W366" s="75">
        <f t="shared" si="51"/>
        <v>0</v>
      </c>
      <c r="X366" s="75">
        <f t="shared" si="51"/>
        <v>0</v>
      </c>
      <c r="Y366" s="75">
        <f t="shared" si="51"/>
        <v>0</v>
      </c>
      <c r="Z366" s="75">
        <f t="shared" si="51"/>
        <v>25</v>
      </c>
      <c r="AA366" s="75">
        <f t="shared" si="51"/>
        <v>0</v>
      </c>
      <c r="AB366" s="75">
        <f t="shared" si="51"/>
        <v>0</v>
      </c>
      <c r="AC366" s="75">
        <f t="shared" si="51"/>
        <v>0</v>
      </c>
      <c r="AD366" s="75">
        <f t="shared" si="51"/>
        <v>0</v>
      </c>
      <c r="AE366" s="75">
        <f t="shared" si="51"/>
        <v>0</v>
      </c>
      <c r="AF366" s="75">
        <f t="shared" si="51"/>
        <v>0</v>
      </c>
      <c r="AG366" s="75">
        <f t="shared" si="51"/>
        <v>0</v>
      </c>
    </row>
    <row r="367" spans="1:138" ht="166.5" x14ac:dyDescent="1.1499999999999999">
      <c r="A367" s="75"/>
      <c r="B367" s="7" t="s">
        <v>51</v>
      </c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4"/>
      <c r="AB367" s="75"/>
      <c r="AC367" s="75"/>
      <c r="AD367" s="75"/>
      <c r="AE367" s="75"/>
      <c r="AF367" s="75">
        <v>1.2</v>
      </c>
      <c r="AG367" s="5">
        <v>1.8</v>
      </c>
    </row>
    <row r="368" spans="1:138" x14ac:dyDescent="1.1499999999999999">
      <c r="A368" s="75"/>
      <c r="B368" s="11" t="s">
        <v>52</v>
      </c>
      <c r="C368" s="75">
        <f>SUM(C352+C361+C366)</f>
        <v>95</v>
      </c>
      <c r="D368" s="128">
        <f t="shared" ref="D368:AE368" si="52">SUM(D352+D361+D366)</f>
        <v>20</v>
      </c>
      <c r="E368" s="128">
        <f t="shared" si="52"/>
        <v>0</v>
      </c>
      <c r="F368" s="128">
        <f t="shared" si="52"/>
        <v>0</v>
      </c>
      <c r="G368" s="128">
        <f t="shared" si="52"/>
        <v>51</v>
      </c>
      <c r="H368" s="128">
        <f t="shared" si="52"/>
        <v>139</v>
      </c>
      <c r="I368" s="128">
        <f t="shared" si="52"/>
        <v>255.7</v>
      </c>
      <c r="J368" s="128">
        <f t="shared" si="52"/>
        <v>107</v>
      </c>
      <c r="K368" s="128">
        <f t="shared" si="52"/>
        <v>0</v>
      </c>
      <c r="L368" s="128">
        <f t="shared" si="52"/>
        <v>0</v>
      </c>
      <c r="M368" s="128">
        <f t="shared" si="52"/>
        <v>79</v>
      </c>
      <c r="N368" s="128">
        <f t="shared" si="52"/>
        <v>0</v>
      </c>
      <c r="O368" s="128">
        <f t="shared" si="52"/>
        <v>59</v>
      </c>
      <c r="P368" s="128">
        <f t="shared" si="52"/>
        <v>0</v>
      </c>
      <c r="Q368" s="128">
        <f t="shared" si="52"/>
        <v>23</v>
      </c>
      <c r="R368" s="128">
        <f t="shared" si="52"/>
        <v>200</v>
      </c>
      <c r="S368" s="128">
        <f t="shared" si="52"/>
        <v>0</v>
      </c>
      <c r="T368" s="128">
        <f t="shared" si="52"/>
        <v>0</v>
      </c>
      <c r="U368" s="128">
        <f t="shared" si="52"/>
        <v>5</v>
      </c>
      <c r="V368" s="128">
        <f t="shared" si="52"/>
        <v>7</v>
      </c>
      <c r="W368" s="128">
        <f t="shared" si="52"/>
        <v>23</v>
      </c>
      <c r="X368" s="128">
        <f t="shared" si="52"/>
        <v>0</v>
      </c>
      <c r="Y368" s="128">
        <f t="shared" si="52"/>
        <v>32.5</v>
      </c>
      <c r="Z368" s="128">
        <f t="shared" si="52"/>
        <v>25</v>
      </c>
      <c r="AA368" s="128">
        <f t="shared" si="52"/>
        <v>2</v>
      </c>
      <c r="AB368" s="128">
        <f t="shared" si="52"/>
        <v>0</v>
      </c>
      <c r="AC368" s="128">
        <f t="shared" si="52"/>
        <v>0</v>
      </c>
      <c r="AD368" s="128">
        <f t="shared" si="52"/>
        <v>0</v>
      </c>
      <c r="AE368" s="128">
        <f t="shared" si="52"/>
        <v>0</v>
      </c>
      <c r="AF368" s="128">
        <v>1.2</v>
      </c>
      <c r="AG368" s="128">
        <v>1.8</v>
      </c>
    </row>
    <row r="369" spans="1:33" x14ac:dyDescent="1.1499999999999999">
      <c r="A369" s="232" t="s">
        <v>1</v>
      </c>
      <c r="B369" s="232"/>
      <c r="C369" s="232"/>
      <c r="D369" s="232"/>
      <c r="E369" s="232"/>
      <c r="F369" s="232"/>
      <c r="G369" s="232"/>
      <c r="H369" s="232"/>
      <c r="I369" s="232"/>
      <c r="J369" s="232"/>
      <c r="K369" s="232"/>
      <c r="L369" s="232"/>
      <c r="M369" s="232"/>
      <c r="N369" s="232"/>
      <c r="O369" s="232"/>
      <c r="P369" s="232"/>
      <c r="Q369" s="232"/>
      <c r="R369" s="232"/>
      <c r="S369" s="232"/>
      <c r="T369" s="232"/>
      <c r="U369" s="232"/>
      <c r="V369" s="232"/>
      <c r="W369" s="232"/>
      <c r="X369" s="232"/>
      <c r="Y369" s="232"/>
      <c r="Z369" s="232"/>
      <c r="AA369" s="232"/>
      <c r="AB369" s="232"/>
      <c r="AC369" s="232"/>
      <c r="AD369" s="232"/>
      <c r="AE369" s="232"/>
      <c r="AF369" s="232"/>
      <c r="AG369" s="232"/>
    </row>
    <row r="370" spans="1:33" x14ac:dyDescent="1.1499999999999999">
      <c r="A370" s="232" t="s">
        <v>155</v>
      </c>
      <c r="B370" s="232"/>
      <c r="C370" s="232"/>
      <c r="D370" s="232"/>
      <c r="E370" s="232"/>
      <c r="F370" s="232"/>
      <c r="G370" s="232"/>
      <c r="H370" s="232"/>
      <c r="I370" s="232"/>
      <c r="J370" s="232"/>
      <c r="K370" s="232"/>
      <c r="L370" s="232"/>
      <c r="M370" s="232"/>
      <c r="N370" s="232"/>
      <c r="O370" s="232"/>
      <c r="P370" s="232"/>
      <c r="Q370" s="232"/>
      <c r="R370" s="232"/>
      <c r="S370" s="232"/>
      <c r="T370" s="232"/>
      <c r="U370" s="232"/>
      <c r="V370" s="232"/>
      <c r="W370" s="232"/>
      <c r="X370" s="232"/>
      <c r="Y370" s="232"/>
      <c r="Z370" s="232"/>
      <c r="AA370" s="232"/>
      <c r="AB370" s="232"/>
      <c r="AC370" s="232"/>
      <c r="AD370" s="232"/>
      <c r="AE370" s="232"/>
      <c r="AF370" s="232"/>
      <c r="AG370" s="232"/>
    </row>
    <row r="371" spans="1:33" x14ac:dyDescent="1.1499999999999999">
      <c r="A371" s="244" t="s">
        <v>3</v>
      </c>
      <c r="B371" s="232" t="s">
        <v>4</v>
      </c>
      <c r="C371" s="245" t="s">
        <v>5</v>
      </c>
      <c r="D371" s="245" t="s">
        <v>6</v>
      </c>
      <c r="E371" s="245" t="s">
        <v>7</v>
      </c>
      <c r="F371" s="245" t="s">
        <v>8</v>
      </c>
      <c r="G371" s="245" t="s">
        <v>9</v>
      </c>
      <c r="H371" s="245" t="s">
        <v>10</v>
      </c>
      <c r="I371" s="245" t="s">
        <v>11</v>
      </c>
      <c r="J371" s="245" t="s">
        <v>12</v>
      </c>
      <c r="K371" s="245" t="s">
        <v>13</v>
      </c>
      <c r="L371" s="245" t="s">
        <v>14</v>
      </c>
      <c r="M371" s="245" t="s">
        <v>15</v>
      </c>
      <c r="N371" s="245" t="s">
        <v>16</v>
      </c>
      <c r="O371" s="245" t="s">
        <v>17</v>
      </c>
      <c r="P371" s="245" t="s">
        <v>18</v>
      </c>
      <c r="Q371" s="245" t="s">
        <v>19</v>
      </c>
      <c r="R371" s="245" t="s">
        <v>20</v>
      </c>
      <c r="S371" s="245" t="s">
        <v>21</v>
      </c>
      <c r="T371" s="245" t="s">
        <v>22</v>
      </c>
      <c r="U371" s="245" t="s">
        <v>23</v>
      </c>
      <c r="V371" s="245" t="s">
        <v>24</v>
      </c>
      <c r="W371" s="245" t="s">
        <v>25</v>
      </c>
      <c r="X371" s="245" t="s">
        <v>26</v>
      </c>
      <c r="Y371" s="245" t="s">
        <v>27</v>
      </c>
      <c r="Z371" s="245" t="s">
        <v>28</v>
      </c>
      <c r="AA371" s="246" t="s">
        <v>29</v>
      </c>
      <c r="AB371" s="245" t="s">
        <v>30</v>
      </c>
      <c r="AC371" s="246" t="s">
        <v>31</v>
      </c>
      <c r="AD371" s="245" t="s">
        <v>32</v>
      </c>
      <c r="AE371" s="245" t="s">
        <v>33</v>
      </c>
      <c r="AF371" s="245" t="s">
        <v>34</v>
      </c>
      <c r="AG371" s="245" t="s">
        <v>35</v>
      </c>
    </row>
    <row r="372" spans="1:33" ht="248.25" customHeight="1" x14ac:dyDescent="1.1499999999999999">
      <c r="A372" s="244"/>
      <c r="B372" s="232"/>
      <c r="C372" s="245"/>
      <c r="D372" s="245"/>
      <c r="E372" s="245"/>
      <c r="F372" s="245"/>
      <c r="G372" s="245"/>
      <c r="H372" s="245"/>
      <c r="I372" s="245"/>
      <c r="J372" s="245"/>
      <c r="K372" s="245"/>
      <c r="L372" s="245"/>
      <c r="M372" s="245"/>
      <c r="N372" s="245"/>
      <c r="O372" s="245"/>
      <c r="P372" s="245"/>
      <c r="Q372" s="245"/>
      <c r="R372" s="245"/>
      <c r="S372" s="245"/>
      <c r="T372" s="245"/>
      <c r="U372" s="245"/>
      <c r="V372" s="245"/>
      <c r="W372" s="245"/>
      <c r="X372" s="245"/>
      <c r="Y372" s="245"/>
      <c r="Z372" s="245"/>
      <c r="AA372" s="246"/>
      <c r="AB372" s="245"/>
      <c r="AC372" s="246"/>
      <c r="AD372" s="245"/>
      <c r="AE372" s="245"/>
      <c r="AF372" s="245"/>
      <c r="AG372" s="245"/>
    </row>
    <row r="373" spans="1:33" x14ac:dyDescent="1.1499999999999999">
      <c r="A373" s="75">
        <v>1</v>
      </c>
      <c r="B373" s="4">
        <v>2</v>
      </c>
      <c r="C373" s="75">
        <v>3</v>
      </c>
      <c r="D373" s="75">
        <v>4</v>
      </c>
      <c r="E373" s="75">
        <v>5</v>
      </c>
      <c r="F373" s="75">
        <v>6</v>
      </c>
      <c r="G373" s="75">
        <v>7</v>
      </c>
      <c r="H373" s="75" t="s">
        <v>36</v>
      </c>
      <c r="I373" s="75">
        <v>9</v>
      </c>
      <c r="J373" s="75">
        <v>10</v>
      </c>
      <c r="K373" s="75">
        <v>11</v>
      </c>
      <c r="L373" s="75">
        <v>12</v>
      </c>
      <c r="M373" s="75">
        <v>13</v>
      </c>
      <c r="N373" s="75">
        <v>14</v>
      </c>
      <c r="O373" s="75">
        <v>15</v>
      </c>
      <c r="P373" s="75">
        <v>16</v>
      </c>
      <c r="Q373" s="75">
        <v>17</v>
      </c>
      <c r="R373" s="75">
        <v>18</v>
      </c>
      <c r="S373" s="75">
        <v>19</v>
      </c>
      <c r="T373" s="75">
        <v>20</v>
      </c>
      <c r="U373" s="75">
        <v>21</v>
      </c>
      <c r="V373" s="75">
        <v>22</v>
      </c>
      <c r="W373" s="75">
        <v>23</v>
      </c>
      <c r="X373" s="75">
        <v>24</v>
      </c>
      <c r="Y373" s="75">
        <v>25</v>
      </c>
      <c r="Z373" s="75">
        <v>26</v>
      </c>
      <c r="AA373" s="4">
        <v>27</v>
      </c>
      <c r="AB373" s="75">
        <v>28</v>
      </c>
      <c r="AC373" s="75">
        <v>29</v>
      </c>
      <c r="AD373" s="75">
        <v>30</v>
      </c>
      <c r="AE373" s="75">
        <v>31</v>
      </c>
      <c r="AF373" s="75">
        <v>32</v>
      </c>
      <c r="AG373" s="5">
        <v>33</v>
      </c>
    </row>
    <row r="374" spans="1:33" x14ac:dyDescent="1.1499999999999999">
      <c r="A374" s="232" t="s">
        <v>37</v>
      </c>
      <c r="B374" s="232"/>
      <c r="C374" s="232"/>
      <c r="D374" s="232"/>
      <c r="E374" s="232"/>
      <c r="F374" s="232"/>
      <c r="G374" s="232"/>
      <c r="H374" s="232"/>
      <c r="I374" s="232"/>
      <c r="J374" s="232"/>
      <c r="K374" s="232"/>
      <c r="L374" s="232"/>
      <c r="M374" s="232"/>
      <c r="N374" s="232"/>
      <c r="O374" s="232"/>
      <c r="P374" s="232"/>
      <c r="Q374" s="232"/>
      <c r="R374" s="232"/>
      <c r="S374" s="232"/>
      <c r="T374" s="232"/>
      <c r="U374" s="232"/>
      <c r="V374" s="232"/>
      <c r="W374" s="232"/>
      <c r="X374" s="232"/>
      <c r="Y374" s="232"/>
      <c r="Z374" s="232"/>
      <c r="AA374" s="232"/>
      <c r="AB374" s="232"/>
      <c r="AC374" s="232"/>
      <c r="AD374" s="232"/>
      <c r="AE374" s="232"/>
      <c r="AF374" s="232"/>
      <c r="AG374" s="232"/>
    </row>
    <row r="375" spans="1:33" ht="166.5" x14ac:dyDescent="1.1499999999999999">
      <c r="A375" s="128">
        <v>9</v>
      </c>
      <c r="B375" s="7" t="s">
        <v>165</v>
      </c>
      <c r="C375" s="128"/>
      <c r="D375" s="128"/>
      <c r="E375" s="128"/>
      <c r="F375" s="128">
        <v>43</v>
      </c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>
        <v>98</v>
      </c>
      <c r="R375" s="128"/>
      <c r="S375" s="128"/>
      <c r="T375" s="128"/>
      <c r="U375" s="128"/>
      <c r="V375" s="128">
        <v>5</v>
      </c>
      <c r="W375" s="128"/>
      <c r="X375" s="128"/>
      <c r="Y375" s="128">
        <v>5</v>
      </c>
      <c r="Z375" s="128"/>
      <c r="AA375" s="127"/>
      <c r="AB375" s="128"/>
      <c r="AC375" s="128"/>
      <c r="AD375" s="128"/>
      <c r="AE375" s="128"/>
      <c r="AF375" s="128"/>
      <c r="AG375" s="9"/>
    </row>
    <row r="376" spans="1:33" ht="97.5" customHeight="1" x14ac:dyDescent="1.1499999999999999">
      <c r="A376" s="208">
        <v>59</v>
      </c>
      <c r="B376" s="7" t="s">
        <v>204</v>
      </c>
      <c r="C376" s="208"/>
      <c r="D376" s="208"/>
      <c r="E376" s="208"/>
      <c r="F376" s="208"/>
      <c r="G376" s="208"/>
      <c r="H376" s="208"/>
      <c r="I376" s="208"/>
      <c r="J376" s="208"/>
      <c r="K376" s="208"/>
      <c r="L376" s="208"/>
      <c r="M376" s="208"/>
      <c r="N376" s="208"/>
      <c r="O376" s="208"/>
      <c r="P376" s="208"/>
      <c r="Q376" s="208"/>
      <c r="R376" s="208"/>
      <c r="S376" s="208"/>
      <c r="T376" s="208"/>
      <c r="U376" s="208"/>
      <c r="V376" s="208">
        <v>10</v>
      </c>
      <c r="W376" s="208"/>
      <c r="X376" s="208"/>
      <c r="Y376" s="208"/>
      <c r="Z376" s="208"/>
      <c r="AA376" s="207"/>
      <c r="AB376" s="208"/>
      <c r="AC376" s="208"/>
      <c r="AD376" s="208"/>
      <c r="AE376" s="208"/>
      <c r="AF376" s="208"/>
      <c r="AG376" s="9"/>
    </row>
    <row r="377" spans="1:33" ht="97.5" customHeight="1" x14ac:dyDescent="1.1499999999999999">
      <c r="A377" s="211">
        <v>13</v>
      </c>
      <c r="B377" s="7" t="s">
        <v>80</v>
      </c>
      <c r="C377" s="211"/>
      <c r="D377" s="211"/>
      <c r="E377" s="211"/>
      <c r="F377" s="211"/>
      <c r="G377" s="211"/>
      <c r="H377" s="211"/>
      <c r="I377" s="211"/>
      <c r="J377" s="211"/>
      <c r="K377" s="211"/>
      <c r="L377" s="211"/>
      <c r="M377" s="211"/>
      <c r="N377" s="211"/>
      <c r="O377" s="211"/>
      <c r="P377" s="211"/>
      <c r="Q377" s="211"/>
      <c r="R377" s="211"/>
      <c r="S377" s="211"/>
      <c r="T377" s="211">
        <v>20</v>
      </c>
      <c r="U377" s="211"/>
      <c r="V377" s="211"/>
      <c r="W377" s="211"/>
      <c r="X377" s="211"/>
      <c r="Y377" s="211"/>
      <c r="Z377" s="211"/>
      <c r="AA377" s="210"/>
      <c r="AB377" s="211"/>
      <c r="AC377" s="211"/>
      <c r="AD377" s="211"/>
      <c r="AE377" s="211"/>
      <c r="AF377" s="211"/>
      <c r="AG377" s="9"/>
    </row>
    <row r="378" spans="1:33" ht="110.25" customHeight="1" x14ac:dyDescent="1.1499999999999999">
      <c r="A378" s="189">
        <v>57</v>
      </c>
      <c r="B378" s="7" t="s">
        <v>56</v>
      </c>
      <c r="C378" s="189"/>
      <c r="D378" s="189"/>
      <c r="E378" s="189"/>
      <c r="F378" s="189"/>
      <c r="G378" s="189"/>
      <c r="H378" s="189"/>
      <c r="I378" s="189"/>
      <c r="J378" s="189"/>
      <c r="K378" s="189"/>
      <c r="L378" s="189"/>
      <c r="M378" s="189"/>
      <c r="N378" s="189"/>
      <c r="O378" s="189"/>
      <c r="P378" s="189"/>
      <c r="Q378" s="189"/>
      <c r="R378" s="189"/>
      <c r="S378" s="189"/>
      <c r="T378" s="189"/>
      <c r="U378" s="189"/>
      <c r="V378" s="189"/>
      <c r="W378" s="189"/>
      <c r="X378" s="189"/>
      <c r="Y378" s="189">
        <v>15</v>
      </c>
      <c r="Z378" s="189"/>
      <c r="AA378" s="4">
        <v>1</v>
      </c>
      <c r="AB378" s="189"/>
      <c r="AC378" s="189"/>
      <c r="AD378" s="189"/>
      <c r="AE378" s="189"/>
      <c r="AF378" s="189"/>
      <c r="AG378" s="9"/>
    </row>
    <row r="379" spans="1:33" ht="108" customHeight="1" x14ac:dyDescent="1.1499999999999999">
      <c r="A379" s="128" t="s">
        <v>41</v>
      </c>
      <c r="B379" s="7" t="s">
        <v>69</v>
      </c>
      <c r="C379" s="128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>
        <v>125</v>
      </c>
      <c r="S379" s="128"/>
      <c r="T379" s="128"/>
      <c r="U379" s="128"/>
      <c r="V379" s="128"/>
      <c r="W379" s="128"/>
      <c r="X379" s="128"/>
      <c r="Y379" s="128"/>
      <c r="Z379" s="128"/>
      <c r="AA379" s="127"/>
      <c r="AB379" s="128"/>
      <c r="AC379" s="128"/>
      <c r="AD379" s="128"/>
      <c r="AE379" s="128"/>
      <c r="AF379" s="128"/>
      <c r="AG379" s="9"/>
    </row>
    <row r="380" spans="1:33" ht="116.25" customHeight="1" x14ac:dyDescent="1.1499999999999999">
      <c r="A380" s="128" t="s">
        <v>41</v>
      </c>
      <c r="B380" s="7" t="s">
        <v>42</v>
      </c>
      <c r="C380" s="128">
        <v>40</v>
      </c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8"/>
      <c r="T380" s="128"/>
      <c r="U380" s="128"/>
      <c r="V380" s="128"/>
      <c r="W380" s="128"/>
      <c r="X380" s="128"/>
      <c r="Y380" s="128"/>
      <c r="Z380" s="128"/>
      <c r="AA380" s="127"/>
      <c r="AB380" s="128"/>
      <c r="AC380" s="128"/>
      <c r="AD380" s="128"/>
      <c r="AE380" s="128"/>
      <c r="AF380" s="128"/>
      <c r="AG380" s="9"/>
    </row>
    <row r="381" spans="1:33" x14ac:dyDescent="1.1499999999999999">
      <c r="A381" s="75"/>
      <c r="B381" s="7" t="s">
        <v>43</v>
      </c>
      <c r="C381" s="75">
        <f t="shared" ref="C381:AG381" si="53">SUM(C375:C380)</f>
        <v>40</v>
      </c>
      <c r="D381" s="75">
        <f t="shared" si="53"/>
        <v>0</v>
      </c>
      <c r="E381" s="75">
        <f t="shared" si="53"/>
        <v>0</v>
      </c>
      <c r="F381" s="75">
        <f t="shared" si="53"/>
        <v>43</v>
      </c>
      <c r="G381" s="75">
        <f t="shared" si="53"/>
        <v>0</v>
      </c>
      <c r="H381" s="75">
        <f t="shared" si="53"/>
        <v>0</v>
      </c>
      <c r="I381" s="75">
        <f t="shared" si="53"/>
        <v>0</v>
      </c>
      <c r="J381" s="75">
        <f t="shared" si="53"/>
        <v>0</v>
      </c>
      <c r="K381" s="75">
        <f t="shared" si="53"/>
        <v>0</v>
      </c>
      <c r="L381" s="75">
        <f t="shared" si="53"/>
        <v>0</v>
      </c>
      <c r="M381" s="75">
        <f t="shared" si="53"/>
        <v>0</v>
      </c>
      <c r="N381" s="75">
        <f t="shared" si="53"/>
        <v>0</v>
      </c>
      <c r="O381" s="75">
        <f t="shared" si="53"/>
        <v>0</v>
      </c>
      <c r="P381" s="75">
        <f t="shared" si="53"/>
        <v>0</v>
      </c>
      <c r="Q381" s="75">
        <f t="shared" si="53"/>
        <v>98</v>
      </c>
      <c r="R381" s="75">
        <f t="shared" si="53"/>
        <v>125</v>
      </c>
      <c r="S381" s="75">
        <f t="shared" si="53"/>
        <v>0</v>
      </c>
      <c r="T381" s="75">
        <f t="shared" si="53"/>
        <v>20</v>
      </c>
      <c r="U381" s="75">
        <f t="shared" si="53"/>
        <v>0</v>
      </c>
      <c r="V381" s="75">
        <f t="shared" si="53"/>
        <v>15</v>
      </c>
      <c r="W381" s="75">
        <f t="shared" si="53"/>
        <v>0</v>
      </c>
      <c r="X381" s="75">
        <f t="shared" si="53"/>
        <v>0</v>
      </c>
      <c r="Y381" s="75">
        <f t="shared" si="53"/>
        <v>20</v>
      </c>
      <c r="Z381" s="75">
        <f t="shared" si="53"/>
        <v>0</v>
      </c>
      <c r="AA381" s="74">
        <f t="shared" si="53"/>
        <v>1</v>
      </c>
      <c r="AB381" s="75">
        <f t="shared" si="53"/>
        <v>0</v>
      </c>
      <c r="AC381" s="75">
        <f t="shared" si="53"/>
        <v>0</v>
      </c>
      <c r="AD381" s="75">
        <f t="shared" si="53"/>
        <v>0</v>
      </c>
      <c r="AE381" s="75">
        <f t="shared" si="53"/>
        <v>0</v>
      </c>
      <c r="AF381" s="75">
        <f t="shared" si="53"/>
        <v>0</v>
      </c>
      <c r="AG381" s="75">
        <f t="shared" si="53"/>
        <v>0</v>
      </c>
    </row>
    <row r="382" spans="1:33" x14ac:dyDescent="1.1499999999999999">
      <c r="A382" s="232" t="s">
        <v>44</v>
      </c>
      <c r="B382" s="232"/>
      <c r="C382" s="232"/>
      <c r="D382" s="232"/>
      <c r="E382" s="232"/>
      <c r="F382" s="232"/>
      <c r="G382" s="232"/>
      <c r="H382" s="232"/>
      <c r="I382" s="232"/>
      <c r="J382" s="232"/>
      <c r="K382" s="232"/>
      <c r="L382" s="232"/>
      <c r="M382" s="232"/>
      <c r="N382" s="232"/>
      <c r="O382" s="232"/>
      <c r="P382" s="232"/>
      <c r="Q382" s="232"/>
      <c r="R382" s="232"/>
      <c r="S382" s="232"/>
      <c r="T382" s="232"/>
      <c r="U382" s="232"/>
      <c r="V382" s="232"/>
      <c r="W382" s="232"/>
      <c r="X382" s="232"/>
      <c r="Y382" s="232"/>
      <c r="Z382" s="232"/>
      <c r="AA382" s="232"/>
      <c r="AB382" s="232"/>
      <c r="AC382" s="232"/>
      <c r="AD382" s="232"/>
      <c r="AE382" s="232"/>
      <c r="AF382" s="232"/>
      <c r="AG382" s="232"/>
    </row>
    <row r="383" spans="1:33" ht="102" customHeight="1" x14ac:dyDescent="1.1499999999999999">
      <c r="A383" s="128">
        <v>32</v>
      </c>
      <c r="B383" s="7" t="s">
        <v>70</v>
      </c>
      <c r="C383" s="128"/>
      <c r="D383" s="128"/>
      <c r="E383" s="128"/>
      <c r="F383" s="128"/>
      <c r="G383" s="128"/>
      <c r="H383" s="128"/>
      <c r="I383" s="128">
        <v>10</v>
      </c>
      <c r="J383" s="128"/>
      <c r="K383" s="128"/>
      <c r="L383" s="128"/>
      <c r="M383" s="128"/>
      <c r="N383" s="128"/>
      <c r="O383" s="128">
        <v>45</v>
      </c>
      <c r="P383" s="128"/>
      <c r="Q383" s="128"/>
      <c r="R383" s="128"/>
      <c r="S383" s="128"/>
      <c r="T383" s="128"/>
      <c r="U383" s="128"/>
      <c r="V383" s="128"/>
      <c r="W383" s="128">
        <v>6</v>
      </c>
      <c r="X383" s="128"/>
      <c r="Y383" s="128"/>
      <c r="Z383" s="128"/>
      <c r="AA383" s="127"/>
      <c r="AB383" s="128"/>
      <c r="AC383" s="128"/>
      <c r="AD383" s="128"/>
      <c r="AE383" s="128"/>
      <c r="AF383" s="128"/>
      <c r="AG383" s="9"/>
    </row>
    <row r="384" spans="1:33" ht="126.75" customHeight="1" x14ac:dyDescent="1.1499999999999999">
      <c r="A384" s="128">
        <v>100</v>
      </c>
      <c r="B384" s="7" t="s">
        <v>187</v>
      </c>
      <c r="C384" s="13"/>
      <c r="D384" s="13"/>
      <c r="E384" s="13"/>
      <c r="F384" s="13">
        <v>5</v>
      </c>
      <c r="G384" s="13"/>
      <c r="H384" s="13">
        <v>82</v>
      </c>
      <c r="I384" s="13">
        <v>30.01</v>
      </c>
      <c r="J384" s="13"/>
      <c r="K384" s="13"/>
      <c r="L384" s="13"/>
      <c r="M384" s="13">
        <v>16</v>
      </c>
      <c r="N384" s="13"/>
      <c r="O384" s="13"/>
      <c r="P384" s="13"/>
      <c r="Q384" s="13"/>
      <c r="R384" s="13"/>
      <c r="S384" s="13"/>
      <c r="T384" s="13"/>
      <c r="U384" s="13"/>
      <c r="V384" s="13"/>
      <c r="W384" s="13">
        <v>5</v>
      </c>
      <c r="X384" s="13"/>
      <c r="Y384" s="13"/>
      <c r="Z384" s="13"/>
      <c r="AA384" s="14"/>
      <c r="AB384" s="13"/>
      <c r="AC384" s="13"/>
      <c r="AD384" s="13"/>
      <c r="AE384" s="13"/>
      <c r="AF384" s="13"/>
      <c r="AG384" s="15"/>
    </row>
    <row r="385" spans="1:33" ht="104.25" customHeight="1" x14ac:dyDescent="1.1499999999999999">
      <c r="A385" s="128">
        <v>48</v>
      </c>
      <c r="B385" s="7" t="s">
        <v>72</v>
      </c>
      <c r="C385" s="128">
        <v>3</v>
      </c>
      <c r="D385" s="128"/>
      <c r="E385" s="128"/>
      <c r="F385" s="128"/>
      <c r="G385" s="128"/>
      <c r="H385" s="128">
        <v>163</v>
      </c>
      <c r="I385" s="128">
        <v>13</v>
      </c>
      <c r="J385" s="128"/>
      <c r="K385" s="128"/>
      <c r="L385" s="128"/>
      <c r="M385" s="128">
        <v>113</v>
      </c>
      <c r="N385" s="128"/>
      <c r="O385" s="128"/>
      <c r="P385" s="128"/>
      <c r="Q385" s="128"/>
      <c r="R385" s="128"/>
      <c r="S385" s="128"/>
      <c r="T385" s="128"/>
      <c r="U385" s="128"/>
      <c r="V385" s="128">
        <v>8.5</v>
      </c>
      <c r="W385" s="128">
        <v>3</v>
      </c>
      <c r="X385" s="128"/>
      <c r="Y385" s="128"/>
      <c r="Z385" s="128"/>
      <c r="AA385" s="127"/>
      <c r="AB385" s="128"/>
      <c r="AC385" s="128"/>
      <c r="AD385" s="128"/>
      <c r="AE385" s="128"/>
      <c r="AF385" s="128"/>
      <c r="AG385" s="9"/>
    </row>
    <row r="386" spans="1:33" ht="103.5" customHeight="1" x14ac:dyDescent="1.1499999999999999">
      <c r="A386" s="75">
        <v>17</v>
      </c>
      <c r="B386" s="7" t="s">
        <v>59</v>
      </c>
      <c r="C386" s="75"/>
      <c r="D386" s="75"/>
      <c r="E386" s="75"/>
      <c r="F386" s="75"/>
      <c r="G386" s="75"/>
      <c r="H386" s="75"/>
      <c r="I386" s="75"/>
      <c r="J386" s="75"/>
      <c r="K386" s="75">
        <v>20</v>
      </c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>
        <v>15</v>
      </c>
      <c r="Z386" s="75"/>
      <c r="AA386" s="74"/>
      <c r="AB386" s="75"/>
      <c r="AC386" s="75"/>
      <c r="AD386" s="75"/>
      <c r="AE386" s="75"/>
      <c r="AF386" s="75"/>
      <c r="AG386" s="9"/>
    </row>
    <row r="387" spans="1:33" x14ac:dyDescent="1.1499999999999999">
      <c r="A387" s="75" t="s">
        <v>41</v>
      </c>
      <c r="B387" s="7" t="s">
        <v>5</v>
      </c>
      <c r="C387" s="75">
        <v>30</v>
      </c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4"/>
      <c r="AB387" s="75"/>
      <c r="AC387" s="75"/>
      <c r="AD387" s="75"/>
      <c r="AE387" s="75"/>
      <c r="AF387" s="75"/>
      <c r="AG387" s="9"/>
    </row>
    <row r="388" spans="1:33" x14ac:dyDescent="1.1499999999999999">
      <c r="A388" s="75" t="s">
        <v>41</v>
      </c>
      <c r="B388" s="7" t="s">
        <v>6</v>
      </c>
      <c r="C388" s="75"/>
      <c r="D388" s="75">
        <v>20</v>
      </c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4"/>
      <c r="AB388" s="75"/>
      <c r="AC388" s="75"/>
      <c r="AD388" s="75"/>
      <c r="AE388" s="75"/>
      <c r="AF388" s="75"/>
      <c r="AG388" s="9"/>
    </row>
    <row r="389" spans="1:33" x14ac:dyDescent="1.1499999999999999">
      <c r="A389" s="75"/>
      <c r="B389" s="7" t="s">
        <v>43</v>
      </c>
      <c r="C389" s="75">
        <f t="shared" ref="C389:AG389" si="54">SUM(C383:C388)</f>
        <v>33</v>
      </c>
      <c r="D389" s="75">
        <f t="shared" si="54"/>
        <v>20</v>
      </c>
      <c r="E389" s="75">
        <f t="shared" si="54"/>
        <v>0</v>
      </c>
      <c r="F389" s="75">
        <f t="shared" si="54"/>
        <v>5</v>
      </c>
      <c r="G389" s="75">
        <f t="shared" si="54"/>
        <v>0</v>
      </c>
      <c r="H389" s="75">
        <f t="shared" si="54"/>
        <v>245</v>
      </c>
      <c r="I389" s="75">
        <f t="shared" si="54"/>
        <v>53.010000000000005</v>
      </c>
      <c r="J389" s="75">
        <f t="shared" si="54"/>
        <v>0</v>
      </c>
      <c r="K389" s="75">
        <f t="shared" si="54"/>
        <v>20</v>
      </c>
      <c r="L389" s="75">
        <f t="shared" si="54"/>
        <v>0</v>
      </c>
      <c r="M389" s="75">
        <f t="shared" si="54"/>
        <v>129</v>
      </c>
      <c r="N389" s="75">
        <f t="shared" si="54"/>
        <v>0</v>
      </c>
      <c r="O389" s="75">
        <f t="shared" si="54"/>
        <v>45</v>
      </c>
      <c r="P389" s="75">
        <f t="shared" si="54"/>
        <v>0</v>
      </c>
      <c r="Q389" s="75">
        <f t="shared" si="54"/>
        <v>0</v>
      </c>
      <c r="R389" s="75">
        <f t="shared" si="54"/>
        <v>0</v>
      </c>
      <c r="S389" s="75">
        <f t="shared" si="54"/>
        <v>0</v>
      </c>
      <c r="T389" s="75">
        <f t="shared" si="54"/>
        <v>0</v>
      </c>
      <c r="U389" s="75">
        <f t="shared" si="54"/>
        <v>0</v>
      </c>
      <c r="V389" s="75">
        <f t="shared" si="54"/>
        <v>8.5</v>
      </c>
      <c r="W389" s="75">
        <f t="shared" si="54"/>
        <v>14</v>
      </c>
      <c r="X389" s="75">
        <f t="shared" si="54"/>
        <v>0</v>
      </c>
      <c r="Y389" s="75">
        <f t="shared" si="54"/>
        <v>15</v>
      </c>
      <c r="Z389" s="75">
        <f t="shared" si="54"/>
        <v>0</v>
      </c>
      <c r="AA389" s="74">
        <f t="shared" si="54"/>
        <v>0</v>
      </c>
      <c r="AB389" s="75">
        <f t="shared" si="54"/>
        <v>0</v>
      </c>
      <c r="AC389" s="75">
        <f t="shared" si="54"/>
        <v>0</v>
      </c>
      <c r="AD389" s="75">
        <f t="shared" si="54"/>
        <v>0</v>
      </c>
      <c r="AE389" s="75">
        <f t="shared" si="54"/>
        <v>0</v>
      </c>
      <c r="AF389" s="75">
        <f t="shared" si="54"/>
        <v>0</v>
      </c>
      <c r="AG389" s="75">
        <f t="shared" si="54"/>
        <v>0</v>
      </c>
    </row>
    <row r="390" spans="1:33" x14ac:dyDescent="1.1499999999999999">
      <c r="A390" s="232" t="s">
        <v>48</v>
      </c>
      <c r="B390" s="232"/>
      <c r="C390" s="232"/>
      <c r="D390" s="232"/>
      <c r="E390" s="232"/>
      <c r="F390" s="232"/>
      <c r="G390" s="232"/>
      <c r="H390" s="232"/>
      <c r="I390" s="232"/>
      <c r="J390" s="232"/>
      <c r="K390" s="232"/>
      <c r="L390" s="232"/>
      <c r="M390" s="232"/>
      <c r="N390" s="232"/>
      <c r="O390" s="232"/>
      <c r="P390" s="232"/>
      <c r="Q390" s="232"/>
      <c r="R390" s="232"/>
      <c r="S390" s="232"/>
      <c r="T390" s="232"/>
      <c r="U390" s="232"/>
      <c r="V390" s="232"/>
      <c r="W390" s="232"/>
      <c r="X390" s="232"/>
      <c r="Y390" s="232"/>
      <c r="Z390" s="232"/>
      <c r="AA390" s="232"/>
      <c r="AB390" s="232"/>
      <c r="AC390" s="232"/>
      <c r="AD390" s="232"/>
      <c r="AE390" s="232"/>
      <c r="AF390" s="232"/>
      <c r="AG390" s="232"/>
    </row>
    <row r="391" spans="1:33" ht="97.5" customHeight="1" x14ac:dyDescent="1.1499999999999999">
      <c r="A391" s="189">
        <v>2</v>
      </c>
      <c r="B391" s="7" t="s">
        <v>63</v>
      </c>
      <c r="C391" s="189"/>
      <c r="D391" s="189"/>
      <c r="E391" s="189"/>
      <c r="F391" s="189"/>
      <c r="G391" s="189"/>
      <c r="H391" s="189"/>
      <c r="I391" s="10"/>
      <c r="J391" s="10"/>
      <c r="K391" s="189"/>
      <c r="L391" s="189"/>
      <c r="M391" s="189"/>
      <c r="N391" s="189"/>
      <c r="O391" s="189"/>
      <c r="P391" s="189"/>
      <c r="Q391" s="189">
        <v>100</v>
      </c>
      <c r="R391" s="189"/>
      <c r="S391" s="189"/>
      <c r="T391" s="189"/>
      <c r="U391" s="189"/>
      <c r="V391" s="189"/>
      <c r="W391" s="189"/>
      <c r="X391" s="189"/>
      <c r="Y391" s="189">
        <v>20</v>
      </c>
      <c r="Z391" s="189"/>
      <c r="AA391" s="188"/>
      <c r="AB391" s="189"/>
      <c r="AC391" s="189">
        <v>5</v>
      </c>
      <c r="AD391" s="189"/>
      <c r="AE391" s="189"/>
      <c r="AF391" s="189"/>
      <c r="AG391" s="9"/>
    </row>
    <row r="392" spans="1:33" ht="189" customHeight="1" x14ac:dyDescent="1.1499999999999999">
      <c r="A392" s="189">
        <v>108</v>
      </c>
      <c r="B392" s="7" t="s">
        <v>198</v>
      </c>
      <c r="C392" s="189">
        <v>30</v>
      </c>
      <c r="D392" s="189"/>
      <c r="E392" s="189"/>
      <c r="F392" s="189"/>
      <c r="G392" s="189"/>
      <c r="H392" s="189"/>
      <c r="I392" s="189"/>
      <c r="J392" s="189"/>
      <c r="K392" s="189"/>
      <c r="L392" s="189"/>
      <c r="M392" s="189"/>
      <c r="N392" s="189"/>
      <c r="O392" s="189"/>
      <c r="P392" s="189"/>
      <c r="Q392" s="189"/>
      <c r="R392" s="189"/>
      <c r="S392" s="189"/>
      <c r="T392" s="189"/>
      <c r="U392" s="189"/>
      <c r="V392" s="189">
        <v>5</v>
      </c>
      <c r="W392" s="189"/>
      <c r="X392" s="189"/>
      <c r="Y392" s="189"/>
      <c r="Z392" s="189">
        <v>20</v>
      </c>
      <c r="AA392" s="188"/>
      <c r="AB392" s="189"/>
      <c r="AC392" s="189"/>
      <c r="AD392" s="189"/>
      <c r="AE392" s="189"/>
      <c r="AF392" s="189"/>
      <c r="AG392" s="9"/>
    </row>
    <row r="393" spans="1:33" ht="96" customHeight="1" x14ac:dyDescent="1.1499999999999999">
      <c r="A393" s="75">
        <v>70</v>
      </c>
      <c r="B393" s="7" t="s">
        <v>40</v>
      </c>
      <c r="C393" s="75"/>
      <c r="D393" s="75"/>
      <c r="E393" s="75"/>
      <c r="F393" s="75"/>
      <c r="G393" s="75"/>
      <c r="H393" s="75"/>
      <c r="I393" s="75"/>
      <c r="J393" s="10">
        <v>100</v>
      </c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4"/>
      <c r="AB393" s="75"/>
      <c r="AC393" s="75"/>
      <c r="AD393" s="75"/>
      <c r="AE393" s="75"/>
      <c r="AF393" s="75"/>
      <c r="AG393" s="9"/>
    </row>
    <row r="394" spans="1:33" x14ac:dyDescent="1.1499999999999999">
      <c r="A394" s="75"/>
      <c r="B394" s="7" t="s">
        <v>43</v>
      </c>
      <c r="C394" s="75">
        <f>C391+C392+C393</f>
        <v>30</v>
      </c>
      <c r="D394" s="75">
        <f t="shared" ref="D394:AG394" si="55">D391+D392+D393</f>
        <v>0</v>
      </c>
      <c r="E394" s="75">
        <f t="shared" si="55"/>
        <v>0</v>
      </c>
      <c r="F394" s="75">
        <f t="shared" si="55"/>
        <v>0</v>
      </c>
      <c r="G394" s="75">
        <f t="shared" si="55"/>
        <v>0</v>
      </c>
      <c r="H394" s="75">
        <f t="shared" si="55"/>
        <v>0</v>
      </c>
      <c r="I394" s="75">
        <f t="shared" si="55"/>
        <v>0</v>
      </c>
      <c r="J394" s="75">
        <f t="shared" si="55"/>
        <v>100</v>
      </c>
      <c r="K394" s="75">
        <f t="shared" si="55"/>
        <v>0</v>
      </c>
      <c r="L394" s="75">
        <f t="shared" si="55"/>
        <v>0</v>
      </c>
      <c r="M394" s="75">
        <f t="shared" si="55"/>
        <v>0</v>
      </c>
      <c r="N394" s="75">
        <f t="shared" si="55"/>
        <v>0</v>
      </c>
      <c r="O394" s="75">
        <f t="shared" si="55"/>
        <v>0</v>
      </c>
      <c r="P394" s="75">
        <f t="shared" si="55"/>
        <v>0</v>
      </c>
      <c r="Q394" s="75">
        <f t="shared" si="55"/>
        <v>100</v>
      </c>
      <c r="R394" s="75">
        <f t="shared" si="55"/>
        <v>0</v>
      </c>
      <c r="S394" s="75">
        <f t="shared" si="55"/>
        <v>0</v>
      </c>
      <c r="T394" s="75">
        <f t="shared" si="55"/>
        <v>0</v>
      </c>
      <c r="U394" s="75">
        <f t="shared" si="55"/>
        <v>0</v>
      </c>
      <c r="V394" s="75">
        <f t="shared" si="55"/>
        <v>5</v>
      </c>
      <c r="W394" s="75">
        <f t="shared" si="55"/>
        <v>0</v>
      </c>
      <c r="X394" s="75">
        <f t="shared" si="55"/>
        <v>0</v>
      </c>
      <c r="Y394" s="75">
        <f t="shared" si="55"/>
        <v>20</v>
      </c>
      <c r="Z394" s="75">
        <f t="shared" si="55"/>
        <v>20</v>
      </c>
      <c r="AA394" s="75">
        <f t="shared" si="55"/>
        <v>0</v>
      </c>
      <c r="AB394" s="75">
        <f t="shared" si="55"/>
        <v>0</v>
      </c>
      <c r="AC394" s="75">
        <f t="shared" si="55"/>
        <v>5</v>
      </c>
      <c r="AD394" s="75">
        <f t="shared" si="55"/>
        <v>0</v>
      </c>
      <c r="AE394" s="75">
        <f t="shared" si="55"/>
        <v>0</v>
      </c>
      <c r="AF394" s="75">
        <f t="shared" si="55"/>
        <v>0</v>
      </c>
      <c r="AG394" s="75">
        <f t="shared" si="55"/>
        <v>0</v>
      </c>
    </row>
    <row r="395" spans="1:33" ht="166.5" x14ac:dyDescent="1.1499999999999999">
      <c r="A395" s="75"/>
      <c r="B395" s="7" t="s">
        <v>51</v>
      </c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4"/>
      <c r="AB395" s="75"/>
      <c r="AC395" s="75"/>
      <c r="AD395" s="75"/>
      <c r="AE395" s="75"/>
      <c r="AF395" s="75">
        <v>1.2</v>
      </c>
      <c r="AG395" s="5">
        <v>1.8</v>
      </c>
    </row>
    <row r="396" spans="1:33" x14ac:dyDescent="1.1499999999999999">
      <c r="A396" s="75"/>
      <c r="B396" s="11" t="s">
        <v>52</v>
      </c>
      <c r="C396" s="75">
        <f t="shared" ref="C396:AE396" si="56">C381+C389+C394</f>
        <v>103</v>
      </c>
      <c r="D396" s="75">
        <f t="shared" si="56"/>
        <v>20</v>
      </c>
      <c r="E396" s="75">
        <f t="shared" si="56"/>
        <v>0</v>
      </c>
      <c r="F396" s="75">
        <f t="shared" si="56"/>
        <v>48</v>
      </c>
      <c r="G396" s="75">
        <f t="shared" si="56"/>
        <v>0</v>
      </c>
      <c r="H396" s="75">
        <f t="shared" si="56"/>
        <v>245</v>
      </c>
      <c r="I396" s="75">
        <f t="shared" si="56"/>
        <v>53.010000000000005</v>
      </c>
      <c r="J396" s="75">
        <f t="shared" si="56"/>
        <v>100</v>
      </c>
      <c r="K396" s="75">
        <f t="shared" si="56"/>
        <v>20</v>
      </c>
      <c r="L396" s="75">
        <f t="shared" si="56"/>
        <v>0</v>
      </c>
      <c r="M396" s="75">
        <f t="shared" si="56"/>
        <v>129</v>
      </c>
      <c r="N396" s="75">
        <f t="shared" si="56"/>
        <v>0</v>
      </c>
      <c r="O396" s="75">
        <f t="shared" si="56"/>
        <v>45</v>
      </c>
      <c r="P396" s="75">
        <f t="shared" si="56"/>
        <v>0</v>
      </c>
      <c r="Q396" s="75">
        <f t="shared" si="56"/>
        <v>198</v>
      </c>
      <c r="R396" s="75">
        <f t="shared" si="56"/>
        <v>125</v>
      </c>
      <c r="S396" s="75">
        <f t="shared" si="56"/>
        <v>0</v>
      </c>
      <c r="T396" s="75">
        <f t="shared" si="56"/>
        <v>20</v>
      </c>
      <c r="U396" s="75">
        <f t="shared" si="56"/>
        <v>0</v>
      </c>
      <c r="V396" s="75">
        <f t="shared" si="56"/>
        <v>28.5</v>
      </c>
      <c r="W396" s="75">
        <f t="shared" si="56"/>
        <v>14</v>
      </c>
      <c r="X396" s="75">
        <f t="shared" si="56"/>
        <v>0</v>
      </c>
      <c r="Y396" s="75">
        <f t="shared" si="56"/>
        <v>55</v>
      </c>
      <c r="Z396" s="75">
        <f t="shared" si="56"/>
        <v>20</v>
      </c>
      <c r="AA396" s="75">
        <f t="shared" si="56"/>
        <v>1</v>
      </c>
      <c r="AB396" s="75">
        <f t="shared" si="56"/>
        <v>0</v>
      </c>
      <c r="AC396" s="75">
        <f t="shared" si="56"/>
        <v>5</v>
      </c>
      <c r="AD396" s="75">
        <f t="shared" si="56"/>
        <v>0</v>
      </c>
      <c r="AE396" s="75">
        <f t="shared" si="56"/>
        <v>0</v>
      </c>
      <c r="AF396" s="75">
        <v>1.2</v>
      </c>
      <c r="AG396" s="75">
        <v>1.8</v>
      </c>
    </row>
    <row r="397" spans="1:33" x14ac:dyDescent="1.1499999999999999">
      <c r="A397" s="232" t="s">
        <v>1</v>
      </c>
      <c r="B397" s="232"/>
      <c r="C397" s="232"/>
      <c r="D397" s="232"/>
      <c r="E397" s="232"/>
      <c r="F397" s="232"/>
      <c r="G397" s="232"/>
      <c r="H397" s="232"/>
      <c r="I397" s="232"/>
      <c r="J397" s="232"/>
      <c r="K397" s="232"/>
      <c r="L397" s="232"/>
      <c r="M397" s="232"/>
      <c r="N397" s="232"/>
      <c r="O397" s="232"/>
      <c r="P397" s="232"/>
      <c r="Q397" s="232"/>
      <c r="R397" s="232"/>
      <c r="S397" s="232"/>
      <c r="T397" s="232"/>
      <c r="U397" s="232"/>
      <c r="V397" s="232"/>
      <c r="W397" s="232"/>
      <c r="X397" s="232"/>
      <c r="Y397" s="232"/>
      <c r="Z397" s="232"/>
      <c r="AA397" s="232"/>
      <c r="AB397" s="232"/>
      <c r="AC397" s="232"/>
      <c r="AD397" s="232"/>
      <c r="AE397" s="232"/>
      <c r="AF397" s="232"/>
      <c r="AG397" s="232"/>
    </row>
    <row r="398" spans="1:33" x14ac:dyDescent="1.1499999999999999">
      <c r="A398" s="232" t="s">
        <v>156</v>
      </c>
      <c r="B398" s="232"/>
      <c r="C398" s="232"/>
      <c r="D398" s="232"/>
      <c r="E398" s="232"/>
      <c r="F398" s="232"/>
      <c r="G398" s="232"/>
      <c r="H398" s="232"/>
      <c r="I398" s="232"/>
      <c r="J398" s="232"/>
      <c r="K398" s="232"/>
      <c r="L398" s="232"/>
      <c r="M398" s="232"/>
      <c r="N398" s="232"/>
      <c r="O398" s="232"/>
      <c r="P398" s="232"/>
      <c r="Q398" s="232"/>
      <c r="R398" s="232"/>
      <c r="S398" s="232"/>
      <c r="T398" s="232"/>
      <c r="U398" s="232"/>
      <c r="V398" s="232"/>
      <c r="W398" s="232"/>
      <c r="X398" s="232"/>
      <c r="Y398" s="232"/>
      <c r="Z398" s="232"/>
      <c r="AA398" s="232"/>
      <c r="AB398" s="232"/>
      <c r="AC398" s="232"/>
      <c r="AD398" s="232"/>
      <c r="AE398" s="232"/>
      <c r="AF398" s="232"/>
      <c r="AG398" s="232"/>
    </row>
    <row r="399" spans="1:33" x14ac:dyDescent="1.1499999999999999">
      <c r="A399" s="244" t="s">
        <v>3</v>
      </c>
      <c r="B399" s="232" t="s">
        <v>4</v>
      </c>
      <c r="C399" s="245" t="s">
        <v>5</v>
      </c>
      <c r="D399" s="245" t="s">
        <v>6</v>
      </c>
      <c r="E399" s="245" t="s">
        <v>7</v>
      </c>
      <c r="F399" s="245" t="s">
        <v>8</v>
      </c>
      <c r="G399" s="245" t="s">
        <v>9</v>
      </c>
      <c r="H399" s="245" t="s">
        <v>10</v>
      </c>
      <c r="I399" s="245" t="s">
        <v>11</v>
      </c>
      <c r="J399" s="245" t="s">
        <v>12</v>
      </c>
      <c r="K399" s="245" t="s">
        <v>13</v>
      </c>
      <c r="L399" s="245" t="s">
        <v>14</v>
      </c>
      <c r="M399" s="245" t="s">
        <v>15</v>
      </c>
      <c r="N399" s="245" t="s">
        <v>16</v>
      </c>
      <c r="O399" s="245" t="s">
        <v>17</v>
      </c>
      <c r="P399" s="245" t="s">
        <v>18</v>
      </c>
      <c r="Q399" s="245" t="s">
        <v>19</v>
      </c>
      <c r="R399" s="245" t="s">
        <v>20</v>
      </c>
      <c r="S399" s="245" t="s">
        <v>21</v>
      </c>
      <c r="T399" s="245" t="s">
        <v>22</v>
      </c>
      <c r="U399" s="245" t="s">
        <v>23</v>
      </c>
      <c r="V399" s="245" t="s">
        <v>24</v>
      </c>
      <c r="W399" s="245" t="s">
        <v>25</v>
      </c>
      <c r="X399" s="245" t="s">
        <v>26</v>
      </c>
      <c r="Y399" s="245" t="s">
        <v>27</v>
      </c>
      <c r="Z399" s="245" t="s">
        <v>28</v>
      </c>
      <c r="AA399" s="246" t="s">
        <v>29</v>
      </c>
      <c r="AB399" s="245" t="s">
        <v>30</v>
      </c>
      <c r="AC399" s="246" t="s">
        <v>31</v>
      </c>
      <c r="AD399" s="245" t="s">
        <v>32</v>
      </c>
      <c r="AE399" s="245" t="s">
        <v>33</v>
      </c>
      <c r="AF399" s="245" t="s">
        <v>34</v>
      </c>
      <c r="AG399" s="245" t="s">
        <v>35</v>
      </c>
    </row>
    <row r="400" spans="1:33" ht="252" customHeight="1" x14ac:dyDescent="1.1499999999999999">
      <c r="A400" s="244"/>
      <c r="B400" s="232"/>
      <c r="C400" s="245"/>
      <c r="D400" s="245"/>
      <c r="E400" s="245"/>
      <c r="F400" s="245"/>
      <c r="G400" s="245"/>
      <c r="H400" s="245"/>
      <c r="I400" s="245"/>
      <c r="J400" s="245"/>
      <c r="K400" s="245"/>
      <c r="L400" s="245"/>
      <c r="M400" s="245"/>
      <c r="N400" s="245"/>
      <c r="O400" s="245"/>
      <c r="P400" s="245"/>
      <c r="Q400" s="245"/>
      <c r="R400" s="245"/>
      <c r="S400" s="245"/>
      <c r="T400" s="245"/>
      <c r="U400" s="245"/>
      <c r="V400" s="245"/>
      <c r="W400" s="245"/>
      <c r="X400" s="245"/>
      <c r="Y400" s="245"/>
      <c r="Z400" s="245"/>
      <c r="AA400" s="246"/>
      <c r="AB400" s="245"/>
      <c r="AC400" s="246"/>
      <c r="AD400" s="245"/>
      <c r="AE400" s="245"/>
      <c r="AF400" s="245"/>
      <c r="AG400" s="245"/>
    </row>
    <row r="401" spans="1:33" x14ac:dyDescent="1.1499999999999999">
      <c r="A401" s="75">
        <v>1</v>
      </c>
      <c r="B401" s="4">
        <v>2</v>
      </c>
      <c r="C401" s="75">
        <v>3</v>
      </c>
      <c r="D401" s="75">
        <v>4</v>
      </c>
      <c r="E401" s="75">
        <v>5</v>
      </c>
      <c r="F401" s="75">
        <v>6</v>
      </c>
      <c r="G401" s="75">
        <v>7</v>
      </c>
      <c r="H401" s="75" t="s">
        <v>36</v>
      </c>
      <c r="I401" s="75">
        <v>9</v>
      </c>
      <c r="J401" s="75">
        <v>10</v>
      </c>
      <c r="K401" s="75">
        <v>11</v>
      </c>
      <c r="L401" s="75">
        <v>12</v>
      </c>
      <c r="M401" s="75">
        <v>13</v>
      </c>
      <c r="N401" s="75">
        <v>14</v>
      </c>
      <c r="O401" s="75">
        <v>15</v>
      </c>
      <c r="P401" s="75">
        <v>16</v>
      </c>
      <c r="Q401" s="75">
        <v>17</v>
      </c>
      <c r="R401" s="75">
        <v>18</v>
      </c>
      <c r="S401" s="75">
        <v>19</v>
      </c>
      <c r="T401" s="75">
        <v>20</v>
      </c>
      <c r="U401" s="75">
        <v>21</v>
      </c>
      <c r="V401" s="75">
        <v>22</v>
      </c>
      <c r="W401" s="75">
        <v>23</v>
      </c>
      <c r="X401" s="75">
        <v>24</v>
      </c>
      <c r="Y401" s="75">
        <v>25</v>
      </c>
      <c r="Z401" s="75">
        <v>26</v>
      </c>
      <c r="AA401" s="4">
        <v>27</v>
      </c>
      <c r="AB401" s="75">
        <v>28</v>
      </c>
      <c r="AC401" s="75">
        <v>29</v>
      </c>
      <c r="AD401" s="75">
        <v>30</v>
      </c>
      <c r="AE401" s="75">
        <v>31</v>
      </c>
      <c r="AF401" s="75">
        <v>32</v>
      </c>
      <c r="AG401" s="5">
        <v>33</v>
      </c>
    </row>
    <row r="402" spans="1:33" x14ac:dyDescent="1.1499999999999999">
      <c r="A402" s="232" t="s">
        <v>37</v>
      </c>
      <c r="B402" s="232"/>
      <c r="C402" s="232"/>
      <c r="D402" s="232"/>
      <c r="E402" s="232"/>
      <c r="F402" s="232"/>
      <c r="G402" s="232"/>
      <c r="H402" s="232"/>
      <c r="I402" s="232"/>
      <c r="J402" s="232"/>
      <c r="K402" s="232"/>
      <c r="L402" s="232"/>
      <c r="M402" s="232"/>
      <c r="N402" s="232"/>
      <c r="O402" s="232"/>
      <c r="P402" s="232"/>
      <c r="Q402" s="232"/>
      <c r="R402" s="232"/>
      <c r="S402" s="232"/>
      <c r="T402" s="232"/>
      <c r="U402" s="232"/>
      <c r="V402" s="232"/>
      <c r="W402" s="232"/>
      <c r="X402" s="232"/>
      <c r="Y402" s="232"/>
      <c r="Z402" s="232"/>
      <c r="AA402" s="232"/>
      <c r="AB402" s="232"/>
      <c r="AC402" s="232"/>
      <c r="AD402" s="232"/>
      <c r="AE402" s="232"/>
      <c r="AF402" s="232"/>
      <c r="AG402" s="232"/>
    </row>
    <row r="403" spans="1:33" ht="166.5" x14ac:dyDescent="1.1499999999999999">
      <c r="A403" s="75">
        <v>50</v>
      </c>
      <c r="B403" s="7" t="s">
        <v>62</v>
      </c>
      <c r="C403" s="75"/>
      <c r="D403" s="75"/>
      <c r="E403" s="75"/>
      <c r="F403" s="75">
        <v>51</v>
      </c>
      <c r="G403" s="75"/>
      <c r="H403" s="75"/>
      <c r="I403" s="75">
        <v>23.5</v>
      </c>
      <c r="J403" s="75"/>
      <c r="K403" s="75"/>
      <c r="L403" s="75"/>
      <c r="M403" s="75">
        <v>79</v>
      </c>
      <c r="N403" s="75"/>
      <c r="O403" s="75"/>
      <c r="P403" s="75"/>
      <c r="Q403" s="75"/>
      <c r="R403" s="75"/>
      <c r="S403" s="75"/>
      <c r="T403" s="75"/>
      <c r="U403" s="75"/>
      <c r="V403" s="75"/>
      <c r="W403" s="75">
        <v>8</v>
      </c>
      <c r="X403" s="75"/>
      <c r="Y403" s="75"/>
      <c r="Z403" s="75"/>
      <c r="AA403" s="74"/>
      <c r="AB403" s="75"/>
      <c r="AC403" s="75"/>
      <c r="AD403" s="75"/>
      <c r="AE403" s="75"/>
      <c r="AF403" s="75"/>
      <c r="AG403" s="9"/>
    </row>
    <row r="404" spans="1:33" ht="180.75" customHeight="1" x14ac:dyDescent="1.1499999999999999">
      <c r="A404" s="189">
        <v>52</v>
      </c>
      <c r="B404" s="7" t="s">
        <v>186</v>
      </c>
      <c r="C404" s="189"/>
      <c r="D404" s="189"/>
      <c r="E404" s="189"/>
      <c r="F404" s="189"/>
      <c r="G404" s="189"/>
      <c r="H404" s="189"/>
      <c r="I404" s="189">
        <v>58</v>
      </c>
      <c r="J404" s="189"/>
      <c r="K404" s="189"/>
      <c r="L404" s="189"/>
      <c r="M404" s="189"/>
      <c r="N404" s="189"/>
      <c r="O404" s="189"/>
      <c r="P404" s="189"/>
      <c r="Q404" s="189"/>
      <c r="R404" s="189"/>
      <c r="S404" s="189"/>
      <c r="T404" s="189"/>
      <c r="U404" s="189"/>
      <c r="V404" s="189"/>
      <c r="W404" s="189">
        <v>4</v>
      </c>
      <c r="X404" s="189"/>
      <c r="Y404" s="189"/>
      <c r="Z404" s="189"/>
      <c r="AA404" s="188"/>
      <c r="AB404" s="189"/>
      <c r="AC404" s="189"/>
      <c r="AD404" s="189"/>
      <c r="AE404" s="189"/>
      <c r="AF404" s="189"/>
      <c r="AG404" s="9"/>
    </row>
    <row r="405" spans="1:33" ht="116.25" customHeight="1" x14ac:dyDescent="1.1499999999999999">
      <c r="A405" s="128">
        <v>62</v>
      </c>
      <c r="B405" s="7" t="s">
        <v>185</v>
      </c>
      <c r="C405" s="128"/>
      <c r="D405" s="128"/>
      <c r="E405" s="128"/>
      <c r="F405" s="128"/>
      <c r="G405" s="128"/>
      <c r="H405" s="128"/>
      <c r="I405" s="128"/>
      <c r="J405" s="128">
        <v>40</v>
      </c>
      <c r="K405" s="128"/>
      <c r="L405" s="128"/>
      <c r="M405" s="128"/>
      <c r="N405" s="128"/>
      <c r="O405" s="128"/>
      <c r="P405" s="128"/>
      <c r="Q405" s="128"/>
      <c r="R405" s="128"/>
      <c r="S405" s="128"/>
      <c r="T405" s="128"/>
      <c r="U405" s="128"/>
      <c r="V405" s="128"/>
      <c r="W405" s="128"/>
      <c r="X405" s="128"/>
      <c r="Y405" s="128">
        <v>15</v>
      </c>
      <c r="Z405" s="128"/>
      <c r="AA405" s="127"/>
      <c r="AB405" s="128"/>
      <c r="AC405" s="128"/>
      <c r="AD405" s="128"/>
      <c r="AE405" s="128"/>
      <c r="AF405" s="128"/>
      <c r="AG405" s="9"/>
    </row>
    <row r="406" spans="1:33" ht="102" customHeight="1" x14ac:dyDescent="1.1499999999999999">
      <c r="A406" s="75" t="s">
        <v>41</v>
      </c>
      <c r="B406" s="7" t="s">
        <v>42</v>
      </c>
      <c r="C406" s="75">
        <v>40</v>
      </c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74"/>
      <c r="AB406" s="75"/>
      <c r="AC406" s="75"/>
      <c r="AD406" s="75"/>
      <c r="AE406" s="75"/>
      <c r="AF406" s="75"/>
      <c r="AG406" s="9"/>
    </row>
    <row r="407" spans="1:33" x14ac:dyDescent="1.1499999999999999">
      <c r="A407" s="75"/>
      <c r="B407" s="7" t="s">
        <v>43</v>
      </c>
      <c r="C407" s="75">
        <f t="shared" ref="C407:AG407" si="57">SUM(C403:C406)</f>
        <v>40</v>
      </c>
      <c r="D407" s="75">
        <f t="shared" si="57"/>
        <v>0</v>
      </c>
      <c r="E407" s="75">
        <f t="shared" si="57"/>
        <v>0</v>
      </c>
      <c r="F407" s="75">
        <f t="shared" si="57"/>
        <v>51</v>
      </c>
      <c r="G407" s="75">
        <f t="shared" si="57"/>
        <v>0</v>
      </c>
      <c r="H407" s="75">
        <f t="shared" si="57"/>
        <v>0</v>
      </c>
      <c r="I407" s="75">
        <f t="shared" si="57"/>
        <v>81.5</v>
      </c>
      <c r="J407" s="75">
        <f t="shared" si="57"/>
        <v>40</v>
      </c>
      <c r="K407" s="75">
        <f t="shared" si="57"/>
        <v>0</v>
      </c>
      <c r="L407" s="75">
        <f t="shared" si="57"/>
        <v>0</v>
      </c>
      <c r="M407" s="75">
        <f t="shared" si="57"/>
        <v>79</v>
      </c>
      <c r="N407" s="75">
        <f t="shared" si="57"/>
        <v>0</v>
      </c>
      <c r="O407" s="75">
        <f t="shared" si="57"/>
        <v>0</v>
      </c>
      <c r="P407" s="75">
        <f t="shared" si="57"/>
        <v>0</v>
      </c>
      <c r="Q407" s="75">
        <f t="shared" si="57"/>
        <v>0</v>
      </c>
      <c r="R407" s="75">
        <f t="shared" si="57"/>
        <v>0</v>
      </c>
      <c r="S407" s="75">
        <f t="shared" si="57"/>
        <v>0</v>
      </c>
      <c r="T407" s="75">
        <f t="shared" si="57"/>
        <v>0</v>
      </c>
      <c r="U407" s="75">
        <f t="shared" si="57"/>
        <v>0</v>
      </c>
      <c r="V407" s="75">
        <f t="shared" si="57"/>
        <v>0</v>
      </c>
      <c r="W407" s="75">
        <f t="shared" si="57"/>
        <v>12</v>
      </c>
      <c r="X407" s="75">
        <f t="shared" si="57"/>
        <v>0</v>
      </c>
      <c r="Y407" s="75">
        <f t="shared" si="57"/>
        <v>15</v>
      </c>
      <c r="Z407" s="75">
        <f t="shared" si="57"/>
        <v>0</v>
      </c>
      <c r="AA407" s="74">
        <f t="shared" si="57"/>
        <v>0</v>
      </c>
      <c r="AB407" s="75">
        <f t="shared" si="57"/>
        <v>0</v>
      </c>
      <c r="AC407" s="75">
        <f t="shared" si="57"/>
        <v>0</v>
      </c>
      <c r="AD407" s="75">
        <f t="shared" si="57"/>
        <v>0</v>
      </c>
      <c r="AE407" s="75">
        <f t="shared" si="57"/>
        <v>0</v>
      </c>
      <c r="AF407" s="75">
        <f t="shared" si="57"/>
        <v>0</v>
      </c>
      <c r="AG407" s="75">
        <f t="shared" si="57"/>
        <v>0</v>
      </c>
    </row>
    <row r="408" spans="1:33" x14ac:dyDescent="1.1499999999999999">
      <c r="A408" s="232" t="s">
        <v>44</v>
      </c>
      <c r="B408" s="232"/>
      <c r="C408" s="232"/>
      <c r="D408" s="232"/>
      <c r="E408" s="232"/>
      <c r="F408" s="232"/>
      <c r="G408" s="232"/>
      <c r="H408" s="232"/>
      <c r="I408" s="232"/>
      <c r="J408" s="232"/>
      <c r="K408" s="232"/>
      <c r="L408" s="232"/>
      <c r="M408" s="232"/>
      <c r="N408" s="232"/>
      <c r="O408" s="232"/>
      <c r="P408" s="232"/>
      <c r="Q408" s="232"/>
      <c r="R408" s="232"/>
      <c r="S408" s="232"/>
      <c r="T408" s="232"/>
      <c r="U408" s="232"/>
      <c r="V408" s="232"/>
      <c r="W408" s="232"/>
      <c r="X408" s="232"/>
      <c r="Y408" s="232"/>
      <c r="Z408" s="232"/>
      <c r="AA408" s="232"/>
      <c r="AB408" s="232"/>
      <c r="AC408" s="232"/>
      <c r="AD408" s="232"/>
      <c r="AE408" s="232"/>
      <c r="AF408" s="232"/>
      <c r="AG408" s="232"/>
    </row>
    <row r="409" spans="1:33" x14ac:dyDescent="1.1499999999999999">
      <c r="A409" s="75">
        <v>84</v>
      </c>
      <c r="B409" s="7" t="s">
        <v>174</v>
      </c>
      <c r="C409" s="75"/>
      <c r="D409" s="75"/>
      <c r="E409" s="75"/>
      <c r="F409" s="75"/>
      <c r="G409" s="75"/>
      <c r="H409" s="75"/>
      <c r="I409" s="75">
        <v>57</v>
      </c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>
        <v>5</v>
      </c>
      <c r="X409" s="75"/>
      <c r="Y409" s="75"/>
      <c r="Z409" s="75"/>
      <c r="AA409" s="74"/>
      <c r="AB409" s="75"/>
      <c r="AC409" s="75"/>
      <c r="AD409" s="75"/>
      <c r="AE409" s="75"/>
      <c r="AF409" s="75"/>
      <c r="AG409" s="9"/>
    </row>
    <row r="410" spans="1:33" ht="104.25" customHeight="1" x14ac:dyDescent="1.1499999999999999">
      <c r="A410" s="128">
        <v>101</v>
      </c>
      <c r="B410" s="7" t="s">
        <v>175</v>
      </c>
      <c r="C410" s="128"/>
      <c r="D410" s="128"/>
      <c r="E410" s="128"/>
      <c r="F410" s="128">
        <v>6</v>
      </c>
      <c r="G410" s="128"/>
      <c r="H410" s="128">
        <v>75</v>
      </c>
      <c r="I410" s="128">
        <v>33</v>
      </c>
      <c r="J410" s="128"/>
      <c r="K410" s="128"/>
      <c r="L410" s="128"/>
      <c r="M410" s="128">
        <v>16</v>
      </c>
      <c r="N410" s="128"/>
      <c r="O410" s="128"/>
      <c r="P410" s="128"/>
      <c r="Q410" s="128"/>
      <c r="R410" s="128"/>
      <c r="S410" s="128"/>
      <c r="T410" s="128"/>
      <c r="U410" s="128"/>
      <c r="V410" s="128"/>
      <c r="W410" s="128">
        <v>5</v>
      </c>
      <c r="X410" s="128"/>
      <c r="Y410" s="128"/>
      <c r="Z410" s="128"/>
      <c r="AA410" s="127"/>
      <c r="AB410" s="128"/>
      <c r="AC410" s="128"/>
      <c r="AD410" s="128"/>
      <c r="AE410" s="128"/>
      <c r="AF410" s="128"/>
      <c r="AG410" s="9"/>
    </row>
    <row r="411" spans="1:33" ht="126.75" customHeight="1" x14ac:dyDescent="1.1499999999999999">
      <c r="A411" s="128">
        <v>16</v>
      </c>
      <c r="B411" s="7" t="s">
        <v>90</v>
      </c>
      <c r="C411" s="13">
        <v>21</v>
      </c>
      <c r="D411" s="13"/>
      <c r="E411" s="13"/>
      <c r="F411" s="13"/>
      <c r="G411" s="13"/>
      <c r="H411" s="13"/>
      <c r="I411" s="13">
        <v>13</v>
      </c>
      <c r="J411" s="13"/>
      <c r="K411" s="13"/>
      <c r="L411" s="13"/>
      <c r="M411" s="13"/>
      <c r="N411" s="13">
        <v>78</v>
      </c>
      <c r="O411" s="13"/>
      <c r="P411" s="13"/>
      <c r="Q411" s="13">
        <v>19</v>
      </c>
      <c r="R411" s="13"/>
      <c r="S411" s="13"/>
      <c r="T411" s="13"/>
      <c r="U411" s="13"/>
      <c r="V411" s="13"/>
      <c r="W411" s="13">
        <v>10</v>
      </c>
      <c r="X411" s="13"/>
      <c r="Y411" s="13"/>
      <c r="Z411" s="13"/>
      <c r="AA411" s="14"/>
      <c r="AB411" s="13"/>
      <c r="AC411" s="13"/>
      <c r="AD411" s="13"/>
      <c r="AE411" s="13"/>
      <c r="AF411" s="13"/>
      <c r="AG411" s="13"/>
    </row>
    <row r="412" spans="1:33" ht="120.75" customHeight="1" x14ac:dyDescent="1.1499999999999999">
      <c r="A412" s="128">
        <v>103</v>
      </c>
      <c r="B412" s="7" t="s">
        <v>77</v>
      </c>
      <c r="C412" s="128"/>
      <c r="D412" s="128"/>
      <c r="E412" s="128">
        <v>2</v>
      </c>
      <c r="F412" s="128"/>
      <c r="G412" s="128"/>
      <c r="H412" s="128"/>
      <c r="I412" s="128">
        <v>182.8</v>
      </c>
      <c r="J412" s="128"/>
      <c r="K412" s="128"/>
      <c r="L412" s="128"/>
      <c r="M412" s="128"/>
      <c r="N412" s="128"/>
      <c r="O412" s="128"/>
      <c r="P412" s="128"/>
      <c r="Q412" s="128"/>
      <c r="R412" s="128"/>
      <c r="S412" s="128"/>
      <c r="T412" s="128"/>
      <c r="U412" s="128"/>
      <c r="V412" s="128">
        <v>7</v>
      </c>
      <c r="W412" s="128"/>
      <c r="X412" s="128"/>
      <c r="Y412" s="128">
        <v>4</v>
      </c>
      <c r="Z412" s="128"/>
      <c r="AA412" s="127"/>
      <c r="AB412" s="128"/>
      <c r="AC412" s="128"/>
      <c r="AD412" s="128"/>
      <c r="AE412" s="128"/>
      <c r="AF412" s="128"/>
      <c r="AG412" s="9"/>
    </row>
    <row r="413" spans="1:33" ht="108" customHeight="1" x14ac:dyDescent="1.1499999999999999">
      <c r="A413" s="189">
        <v>25</v>
      </c>
      <c r="B413" s="7" t="s">
        <v>60</v>
      </c>
      <c r="C413" s="189"/>
      <c r="D413" s="189"/>
      <c r="E413" s="189"/>
      <c r="F413" s="189"/>
      <c r="G413" s="189"/>
      <c r="H413" s="189"/>
      <c r="I413" s="189"/>
      <c r="J413" s="189"/>
      <c r="K413" s="189"/>
      <c r="L413" s="189">
        <v>200</v>
      </c>
      <c r="M413" s="189"/>
      <c r="N413" s="189"/>
      <c r="O413" s="189"/>
      <c r="P413" s="189"/>
      <c r="Q413" s="189"/>
      <c r="R413" s="189"/>
      <c r="S413" s="189"/>
      <c r="T413" s="189"/>
      <c r="U413" s="189"/>
      <c r="V413" s="189"/>
      <c r="W413" s="189"/>
      <c r="X413" s="189"/>
      <c r="Y413" s="189"/>
      <c r="Z413" s="189"/>
      <c r="AA413" s="188"/>
      <c r="AB413" s="189"/>
      <c r="AC413" s="189"/>
      <c r="AD413" s="189"/>
      <c r="AE413" s="189"/>
      <c r="AF413" s="189"/>
      <c r="AG413" s="9"/>
    </row>
    <row r="414" spans="1:33" ht="102" customHeight="1" x14ac:dyDescent="1.1499999999999999">
      <c r="A414" s="75" t="s">
        <v>41</v>
      </c>
      <c r="B414" s="7" t="s">
        <v>5</v>
      </c>
      <c r="C414" s="75">
        <v>30</v>
      </c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4"/>
      <c r="AB414" s="75"/>
      <c r="AC414" s="75"/>
      <c r="AD414" s="75"/>
      <c r="AE414" s="75"/>
      <c r="AF414" s="75"/>
      <c r="AG414" s="9"/>
    </row>
    <row r="415" spans="1:33" ht="108" customHeight="1" x14ac:dyDescent="1.1499999999999999">
      <c r="A415" s="75" t="s">
        <v>41</v>
      </c>
      <c r="B415" s="7" t="s">
        <v>6</v>
      </c>
      <c r="C415" s="75"/>
      <c r="D415" s="75">
        <v>20</v>
      </c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4"/>
      <c r="AB415" s="75"/>
      <c r="AC415" s="75"/>
      <c r="AD415" s="75"/>
      <c r="AE415" s="75"/>
      <c r="AF415" s="75"/>
      <c r="AG415" s="9"/>
    </row>
    <row r="416" spans="1:33" x14ac:dyDescent="1.1499999999999999">
      <c r="A416" s="75"/>
      <c r="B416" s="7" t="s">
        <v>43</v>
      </c>
      <c r="C416" s="75">
        <f t="shared" ref="C416:AG416" si="58">SUM(C409:C415)</f>
        <v>51</v>
      </c>
      <c r="D416" s="75">
        <f t="shared" si="58"/>
        <v>20</v>
      </c>
      <c r="E416" s="75">
        <f t="shared" si="58"/>
        <v>2</v>
      </c>
      <c r="F416" s="75">
        <f t="shared" si="58"/>
        <v>6</v>
      </c>
      <c r="G416" s="75">
        <f t="shared" si="58"/>
        <v>0</v>
      </c>
      <c r="H416" s="75">
        <f t="shared" si="58"/>
        <v>75</v>
      </c>
      <c r="I416" s="75">
        <f t="shared" si="58"/>
        <v>285.8</v>
      </c>
      <c r="J416" s="75">
        <f t="shared" si="58"/>
        <v>0</v>
      </c>
      <c r="K416" s="75">
        <f t="shared" si="58"/>
        <v>0</v>
      </c>
      <c r="L416" s="75">
        <f t="shared" si="58"/>
        <v>200</v>
      </c>
      <c r="M416" s="75">
        <f t="shared" si="58"/>
        <v>16</v>
      </c>
      <c r="N416" s="75">
        <f t="shared" si="58"/>
        <v>78</v>
      </c>
      <c r="O416" s="75">
        <f t="shared" si="58"/>
        <v>0</v>
      </c>
      <c r="P416" s="75">
        <f t="shared" si="58"/>
        <v>0</v>
      </c>
      <c r="Q416" s="75">
        <f t="shared" si="58"/>
        <v>19</v>
      </c>
      <c r="R416" s="75">
        <f t="shared" si="58"/>
        <v>0</v>
      </c>
      <c r="S416" s="75">
        <f t="shared" si="58"/>
        <v>0</v>
      </c>
      <c r="T416" s="75">
        <f t="shared" si="58"/>
        <v>0</v>
      </c>
      <c r="U416" s="75">
        <f t="shared" si="58"/>
        <v>0</v>
      </c>
      <c r="V416" s="75">
        <f t="shared" si="58"/>
        <v>7</v>
      </c>
      <c r="W416" s="75">
        <f t="shared" si="58"/>
        <v>20</v>
      </c>
      <c r="X416" s="75">
        <f t="shared" si="58"/>
        <v>0</v>
      </c>
      <c r="Y416" s="75">
        <f t="shared" si="58"/>
        <v>4</v>
      </c>
      <c r="Z416" s="75">
        <f t="shared" si="58"/>
        <v>0</v>
      </c>
      <c r="AA416" s="74">
        <f t="shared" si="58"/>
        <v>0</v>
      </c>
      <c r="AB416" s="75">
        <f t="shared" si="58"/>
        <v>0</v>
      </c>
      <c r="AC416" s="75">
        <f t="shared" si="58"/>
        <v>0</v>
      </c>
      <c r="AD416" s="75">
        <f t="shared" si="58"/>
        <v>0</v>
      </c>
      <c r="AE416" s="75">
        <f t="shared" si="58"/>
        <v>0</v>
      </c>
      <c r="AF416" s="75">
        <f t="shared" si="58"/>
        <v>0</v>
      </c>
      <c r="AG416" s="75">
        <f t="shared" si="58"/>
        <v>0</v>
      </c>
    </row>
    <row r="417" spans="1:33" x14ac:dyDescent="1.1499999999999999">
      <c r="A417" s="232" t="s">
        <v>48</v>
      </c>
      <c r="B417" s="232"/>
      <c r="C417" s="232"/>
      <c r="D417" s="232"/>
      <c r="E417" s="232"/>
      <c r="F417" s="232"/>
      <c r="G417" s="232"/>
      <c r="H417" s="232"/>
      <c r="I417" s="232"/>
      <c r="J417" s="232"/>
      <c r="K417" s="232"/>
      <c r="L417" s="232"/>
      <c r="M417" s="232"/>
      <c r="N417" s="232"/>
      <c r="O417" s="232"/>
      <c r="P417" s="232"/>
      <c r="Q417" s="232"/>
      <c r="R417" s="232"/>
      <c r="S417" s="232"/>
      <c r="T417" s="232"/>
      <c r="U417" s="232"/>
      <c r="V417" s="232"/>
      <c r="W417" s="232"/>
      <c r="X417" s="232"/>
      <c r="Y417" s="232"/>
      <c r="Z417" s="232"/>
      <c r="AA417" s="232"/>
      <c r="AB417" s="232"/>
      <c r="AC417" s="232"/>
      <c r="AD417" s="232"/>
      <c r="AE417" s="232"/>
      <c r="AF417" s="232"/>
      <c r="AG417" s="232"/>
    </row>
    <row r="418" spans="1:33" x14ac:dyDescent="1.1499999999999999">
      <c r="A418" s="189">
        <v>46</v>
      </c>
      <c r="B418" s="7" t="s">
        <v>49</v>
      </c>
      <c r="C418" s="189"/>
      <c r="D418" s="189"/>
      <c r="E418" s="189"/>
      <c r="F418" s="189"/>
      <c r="G418" s="189"/>
      <c r="H418" s="189"/>
      <c r="I418" s="189"/>
      <c r="J418" s="189"/>
      <c r="K418" s="189"/>
      <c r="L418" s="189"/>
      <c r="M418" s="189"/>
      <c r="N418" s="189"/>
      <c r="O418" s="189"/>
      <c r="P418" s="189"/>
      <c r="Q418" s="189">
        <v>200</v>
      </c>
      <c r="R418" s="189"/>
      <c r="S418" s="189"/>
      <c r="T418" s="189"/>
      <c r="U418" s="189"/>
      <c r="V418" s="189"/>
      <c r="W418" s="189"/>
      <c r="X418" s="189"/>
      <c r="Y418" s="189"/>
      <c r="Z418" s="189"/>
      <c r="AA418" s="188"/>
      <c r="AB418" s="189"/>
      <c r="AC418" s="189"/>
      <c r="AD418" s="189"/>
      <c r="AE418" s="189"/>
      <c r="AF418" s="189"/>
      <c r="AG418" s="9"/>
    </row>
    <row r="419" spans="1:33" ht="249.75" x14ac:dyDescent="1.1499999999999999">
      <c r="A419" s="208">
        <v>89</v>
      </c>
      <c r="B419" s="7" t="s">
        <v>50</v>
      </c>
      <c r="C419" s="208"/>
      <c r="D419" s="208"/>
      <c r="E419" s="208"/>
      <c r="F419" s="208"/>
      <c r="G419" s="208"/>
      <c r="H419" s="208"/>
      <c r="I419" s="208"/>
      <c r="J419" s="208"/>
      <c r="K419" s="208"/>
      <c r="L419" s="208"/>
      <c r="M419" s="208"/>
      <c r="N419" s="208"/>
      <c r="O419" s="208"/>
      <c r="P419" s="208"/>
      <c r="Q419" s="208"/>
      <c r="R419" s="208"/>
      <c r="S419" s="208"/>
      <c r="T419" s="208"/>
      <c r="U419" s="208"/>
      <c r="V419" s="208"/>
      <c r="W419" s="208"/>
      <c r="X419" s="208"/>
      <c r="Y419" s="208"/>
      <c r="Z419" s="208">
        <v>25</v>
      </c>
      <c r="AA419" s="207"/>
      <c r="AB419" s="208"/>
      <c r="AC419" s="208"/>
      <c r="AD419" s="208"/>
      <c r="AE419" s="208"/>
      <c r="AF419" s="208"/>
      <c r="AG419" s="9"/>
    </row>
    <row r="420" spans="1:33" x14ac:dyDescent="1.1499999999999999">
      <c r="A420" s="75">
        <v>70</v>
      </c>
      <c r="B420" s="7" t="s">
        <v>40</v>
      </c>
      <c r="C420" s="75"/>
      <c r="D420" s="75"/>
      <c r="E420" s="75"/>
      <c r="F420" s="75"/>
      <c r="G420" s="75"/>
      <c r="H420" s="75"/>
      <c r="I420" s="75"/>
      <c r="J420" s="10">
        <v>100</v>
      </c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4"/>
      <c r="AB420" s="75"/>
      <c r="AC420" s="75"/>
      <c r="AD420" s="75"/>
      <c r="AE420" s="75"/>
      <c r="AF420" s="75"/>
      <c r="AG420" s="9"/>
    </row>
    <row r="421" spans="1:33" x14ac:dyDescent="1.1499999999999999">
      <c r="A421" s="75"/>
      <c r="B421" s="7" t="s">
        <v>43</v>
      </c>
      <c r="C421" s="75">
        <f>C418+C419+C420</f>
        <v>0</v>
      </c>
      <c r="D421" s="75">
        <f t="shared" ref="D421:AG421" si="59">D418+D419+D420</f>
        <v>0</v>
      </c>
      <c r="E421" s="75">
        <f t="shared" si="59"/>
        <v>0</v>
      </c>
      <c r="F421" s="75">
        <f t="shared" si="59"/>
        <v>0</v>
      </c>
      <c r="G421" s="75">
        <f t="shared" si="59"/>
        <v>0</v>
      </c>
      <c r="H421" s="75">
        <f t="shared" si="59"/>
        <v>0</v>
      </c>
      <c r="I421" s="75">
        <f t="shared" si="59"/>
        <v>0</v>
      </c>
      <c r="J421" s="75">
        <f t="shared" si="59"/>
        <v>100</v>
      </c>
      <c r="K421" s="75">
        <f t="shared" si="59"/>
        <v>0</v>
      </c>
      <c r="L421" s="75">
        <f t="shared" si="59"/>
        <v>0</v>
      </c>
      <c r="M421" s="75">
        <f t="shared" si="59"/>
        <v>0</v>
      </c>
      <c r="N421" s="75">
        <f t="shared" si="59"/>
        <v>0</v>
      </c>
      <c r="O421" s="75">
        <f t="shared" si="59"/>
        <v>0</v>
      </c>
      <c r="P421" s="75">
        <f t="shared" si="59"/>
        <v>0</v>
      </c>
      <c r="Q421" s="75">
        <f t="shared" si="59"/>
        <v>200</v>
      </c>
      <c r="R421" s="75">
        <f t="shared" si="59"/>
        <v>0</v>
      </c>
      <c r="S421" s="75">
        <f t="shared" si="59"/>
        <v>0</v>
      </c>
      <c r="T421" s="75">
        <f t="shared" si="59"/>
        <v>0</v>
      </c>
      <c r="U421" s="75">
        <f t="shared" si="59"/>
        <v>0</v>
      </c>
      <c r="V421" s="75">
        <f t="shared" si="59"/>
        <v>0</v>
      </c>
      <c r="W421" s="75">
        <f t="shared" si="59"/>
        <v>0</v>
      </c>
      <c r="X421" s="75">
        <f t="shared" si="59"/>
        <v>0</v>
      </c>
      <c r="Y421" s="75">
        <f t="shared" si="59"/>
        <v>0</v>
      </c>
      <c r="Z421" s="75">
        <f t="shared" si="59"/>
        <v>25</v>
      </c>
      <c r="AA421" s="75">
        <f t="shared" si="59"/>
        <v>0</v>
      </c>
      <c r="AB421" s="75">
        <f t="shared" si="59"/>
        <v>0</v>
      </c>
      <c r="AC421" s="75">
        <f t="shared" si="59"/>
        <v>0</v>
      </c>
      <c r="AD421" s="75">
        <f t="shared" si="59"/>
        <v>0</v>
      </c>
      <c r="AE421" s="75">
        <f t="shared" si="59"/>
        <v>0</v>
      </c>
      <c r="AF421" s="75">
        <f t="shared" si="59"/>
        <v>0</v>
      </c>
      <c r="AG421" s="75">
        <f t="shared" si="59"/>
        <v>0</v>
      </c>
    </row>
    <row r="422" spans="1:33" ht="166.5" x14ac:dyDescent="1.1499999999999999">
      <c r="A422" s="75"/>
      <c r="B422" s="7" t="s">
        <v>51</v>
      </c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4"/>
      <c r="AB422" s="75"/>
      <c r="AC422" s="75"/>
      <c r="AD422" s="75"/>
      <c r="AE422" s="75"/>
      <c r="AF422" s="75">
        <v>1.2</v>
      </c>
      <c r="AG422" s="5">
        <v>1.8</v>
      </c>
    </row>
    <row r="423" spans="1:33" x14ac:dyDescent="1.1499999999999999">
      <c r="A423" s="75"/>
      <c r="B423" s="11" t="s">
        <v>52</v>
      </c>
      <c r="C423" s="75">
        <f t="shared" ref="C423:AE423" si="60">C407+C416+C421</f>
        <v>91</v>
      </c>
      <c r="D423" s="75">
        <f t="shared" si="60"/>
        <v>20</v>
      </c>
      <c r="E423" s="75">
        <f t="shared" si="60"/>
        <v>2</v>
      </c>
      <c r="F423" s="75">
        <f t="shared" si="60"/>
        <v>57</v>
      </c>
      <c r="G423" s="75">
        <f t="shared" si="60"/>
        <v>0</v>
      </c>
      <c r="H423" s="75">
        <f t="shared" si="60"/>
        <v>75</v>
      </c>
      <c r="I423" s="75">
        <f t="shared" si="60"/>
        <v>367.3</v>
      </c>
      <c r="J423" s="75">
        <f t="shared" si="60"/>
        <v>140</v>
      </c>
      <c r="K423" s="75">
        <f t="shared" si="60"/>
        <v>0</v>
      </c>
      <c r="L423" s="75">
        <f t="shared" si="60"/>
        <v>200</v>
      </c>
      <c r="M423" s="75">
        <f t="shared" si="60"/>
        <v>95</v>
      </c>
      <c r="N423" s="75">
        <f t="shared" si="60"/>
        <v>78</v>
      </c>
      <c r="O423" s="75">
        <f t="shared" si="60"/>
        <v>0</v>
      </c>
      <c r="P423" s="75">
        <f t="shared" si="60"/>
        <v>0</v>
      </c>
      <c r="Q423" s="75">
        <f t="shared" si="60"/>
        <v>219</v>
      </c>
      <c r="R423" s="75">
        <f t="shared" si="60"/>
        <v>0</v>
      </c>
      <c r="S423" s="75">
        <f t="shared" si="60"/>
        <v>0</v>
      </c>
      <c r="T423" s="75">
        <f t="shared" si="60"/>
        <v>0</v>
      </c>
      <c r="U423" s="75">
        <f t="shared" si="60"/>
        <v>0</v>
      </c>
      <c r="V423" s="75">
        <f t="shared" si="60"/>
        <v>7</v>
      </c>
      <c r="W423" s="75">
        <f t="shared" si="60"/>
        <v>32</v>
      </c>
      <c r="X423" s="75">
        <f t="shared" si="60"/>
        <v>0</v>
      </c>
      <c r="Y423" s="75">
        <f t="shared" si="60"/>
        <v>19</v>
      </c>
      <c r="Z423" s="75">
        <f t="shared" si="60"/>
        <v>25</v>
      </c>
      <c r="AA423" s="75">
        <f t="shared" si="60"/>
        <v>0</v>
      </c>
      <c r="AB423" s="75">
        <f t="shared" si="60"/>
        <v>0</v>
      </c>
      <c r="AC423" s="75">
        <f t="shared" si="60"/>
        <v>0</v>
      </c>
      <c r="AD423" s="75">
        <f t="shared" si="60"/>
        <v>0</v>
      </c>
      <c r="AE423" s="75">
        <f t="shared" si="60"/>
        <v>0</v>
      </c>
      <c r="AF423" s="75">
        <v>1.2</v>
      </c>
      <c r="AG423" s="75">
        <v>1.8</v>
      </c>
    </row>
    <row r="424" spans="1:33" x14ac:dyDescent="1.1499999999999999">
      <c r="A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B424" s="1"/>
      <c r="AC424" s="1"/>
      <c r="AD424" s="1"/>
      <c r="AE424" s="1"/>
      <c r="AF424" s="1"/>
      <c r="AG424" s="1"/>
    </row>
    <row r="425" spans="1:33" x14ac:dyDescent="1.1499999999999999">
      <c r="A425" s="233" t="s">
        <v>205</v>
      </c>
      <c r="B425" s="234"/>
      <c r="C425" s="234"/>
      <c r="D425" s="234"/>
      <c r="E425" s="234"/>
      <c r="F425" s="234"/>
      <c r="G425" s="234"/>
      <c r="H425" s="234"/>
      <c r="I425" s="234"/>
      <c r="J425" s="234"/>
      <c r="K425" s="234"/>
      <c r="L425" s="234"/>
      <c r="M425" s="234"/>
      <c r="N425" s="234"/>
      <c r="O425" s="234"/>
      <c r="P425" s="234"/>
      <c r="Q425" s="234"/>
      <c r="R425" s="234"/>
      <c r="S425" s="234"/>
      <c r="T425" s="234"/>
      <c r="U425" s="234"/>
      <c r="V425" s="234"/>
      <c r="W425" s="234"/>
      <c r="X425" s="234"/>
      <c r="Y425" s="234"/>
      <c r="Z425" s="234"/>
      <c r="AA425" s="234"/>
      <c r="AB425" s="234"/>
      <c r="AC425" s="234"/>
      <c r="AD425" s="234"/>
      <c r="AE425" s="234"/>
      <c r="AF425" s="234"/>
      <c r="AG425" s="235"/>
    </row>
    <row r="426" spans="1:33" x14ac:dyDescent="1.1499999999999999">
      <c r="A426" s="236"/>
      <c r="B426" s="237"/>
      <c r="C426" s="230" t="s">
        <v>5</v>
      </c>
      <c r="D426" s="230" t="s">
        <v>6</v>
      </c>
      <c r="E426" s="230" t="s">
        <v>7</v>
      </c>
      <c r="F426" s="230" t="s">
        <v>8</v>
      </c>
      <c r="G426" s="230" t="s">
        <v>9</v>
      </c>
      <c r="H426" s="230" t="s">
        <v>10</v>
      </c>
      <c r="I426" s="230" t="s">
        <v>11</v>
      </c>
      <c r="J426" s="230" t="s">
        <v>12</v>
      </c>
      <c r="K426" s="230" t="s">
        <v>13</v>
      </c>
      <c r="L426" s="230" t="s">
        <v>14</v>
      </c>
      <c r="M426" s="230" t="s">
        <v>15</v>
      </c>
      <c r="N426" s="230" t="s">
        <v>16</v>
      </c>
      <c r="O426" s="230" t="s">
        <v>17</v>
      </c>
      <c r="P426" s="230" t="s">
        <v>18</v>
      </c>
      <c r="Q426" s="230" t="s">
        <v>19</v>
      </c>
      <c r="R426" s="230" t="s">
        <v>20</v>
      </c>
      <c r="S426" s="230" t="s">
        <v>21</v>
      </c>
      <c r="T426" s="230" t="s">
        <v>22</v>
      </c>
      <c r="U426" s="230" t="s">
        <v>23</v>
      </c>
      <c r="V426" s="230" t="s">
        <v>24</v>
      </c>
      <c r="W426" s="230" t="s">
        <v>25</v>
      </c>
      <c r="X426" s="230" t="s">
        <v>26</v>
      </c>
      <c r="Y426" s="230" t="s">
        <v>27</v>
      </c>
      <c r="Z426" s="230" t="s">
        <v>28</v>
      </c>
      <c r="AA426" s="242" t="s">
        <v>29</v>
      </c>
      <c r="AB426" s="230" t="s">
        <v>30</v>
      </c>
      <c r="AC426" s="242" t="s">
        <v>31</v>
      </c>
      <c r="AD426" s="230" t="s">
        <v>32</v>
      </c>
      <c r="AE426" s="230" t="s">
        <v>33</v>
      </c>
      <c r="AF426" s="230" t="s">
        <v>34</v>
      </c>
      <c r="AG426" s="230" t="s">
        <v>35</v>
      </c>
    </row>
    <row r="427" spans="1:33" ht="255.75" customHeight="1" x14ac:dyDescent="1.1499999999999999">
      <c r="A427" s="238"/>
      <c r="B427" s="239"/>
      <c r="C427" s="231"/>
      <c r="D427" s="231"/>
      <c r="E427" s="231"/>
      <c r="F427" s="231"/>
      <c r="G427" s="231"/>
      <c r="H427" s="231"/>
      <c r="I427" s="231"/>
      <c r="J427" s="231"/>
      <c r="K427" s="231"/>
      <c r="L427" s="231"/>
      <c r="M427" s="231"/>
      <c r="N427" s="231"/>
      <c r="O427" s="231"/>
      <c r="P427" s="231"/>
      <c r="Q427" s="231"/>
      <c r="R427" s="231"/>
      <c r="S427" s="231"/>
      <c r="T427" s="231"/>
      <c r="U427" s="231"/>
      <c r="V427" s="231"/>
      <c r="W427" s="231"/>
      <c r="X427" s="231"/>
      <c r="Y427" s="231"/>
      <c r="Z427" s="231"/>
      <c r="AA427" s="243"/>
      <c r="AB427" s="231"/>
      <c r="AC427" s="243"/>
      <c r="AD427" s="231"/>
      <c r="AE427" s="231"/>
      <c r="AF427" s="231"/>
      <c r="AG427" s="231"/>
    </row>
    <row r="428" spans="1:33" x14ac:dyDescent="1.1499999999999999">
      <c r="A428" s="240"/>
      <c r="B428" s="241"/>
      <c r="C428" s="75">
        <v>3</v>
      </c>
      <c r="D428" s="75">
        <v>4</v>
      </c>
      <c r="E428" s="75">
        <v>5</v>
      </c>
      <c r="F428" s="75">
        <v>6</v>
      </c>
      <c r="G428" s="75">
        <v>7</v>
      </c>
      <c r="H428" s="75" t="s">
        <v>36</v>
      </c>
      <c r="I428" s="75">
        <v>9</v>
      </c>
      <c r="J428" s="75">
        <v>10</v>
      </c>
      <c r="K428" s="75">
        <v>11</v>
      </c>
      <c r="L428" s="75">
        <v>12</v>
      </c>
      <c r="M428" s="75">
        <v>13</v>
      </c>
      <c r="N428" s="75">
        <v>14</v>
      </c>
      <c r="O428" s="75">
        <v>15</v>
      </c>
      <c r="P428" s="75">
        <v>16</v>
      </c>
      <c r="Q428" s="75">
        <v>17</v>
      </c>
      <c r="R428" s="75">
        <v>18</v>
      </c>
      <c r="S428" s="75">
        <v>19</v>
      </c>
      <c r="T428" s="75">
        <v>20</v>
      </c>
      <c r="U428" s="75">
        <v>21</v>
      </c>
      <c r="V428" s="75">
        <v>22</v>
      </c>
      <c r="W428" s="75">
        <v>23</v>
      </c>
      <c r="X428" s="75">
        <v>24</v>
      </c>
      <c r="Y428" s="75">
        <v>25</v>
      </c>
      <c r="Z428" s="75">
        <v>26</v>
      </c>
      <c r="AA428" s="4">
        <v>27</v>
      </c>
      <c r="AB428" s="75">
        <v>28</v>
      </c>
      <c r="AC428" s="75">
        <v>29</v>
      </c>
      <c r="AD428" s="75">
        <v>30</v>
      </c>
      <c r="AE428" s="75">
        <v>31</v>
      </c>
      <c r="AF428" s="75">
        <v>32</v>
      </c>
      <c r="AG428" s="5">
        <v>33</v>
      </c>
    </row>
    <row r="429" spans="1:33" x14ac:dyDescent="1.1499999999999999">
      <c r="A429" s="228" t="s">
        <v>158</v>
      </c>
      <c r="B429" s="229"/>
      <c r="C429" s="75">
        <f t="shared" ref="C429:AG429" si="61">C29+C58+C85+C113+C141</f>
        <v>521</v>
      </c>
      <c r="D429" s="75">
        <f t="shared" si="61"/>
        <v>100</v>
      </c>
      <c r="E429" s="75">
        <f t="shared" si="61"/>
        <v>29.5</v>
      </c>
      <c r="F429" s="75">
        <f t="shared" si="61"/>
        <v>227</v>
      </c>
      <c r="G429" s="75">
        <f t="shared" si="61"/>
        <v>61</v>
      </c>
      <c r="H429" s="75">
        <f t="shared" si="61"/>
        <v>764</v>
      </c>
      <c r="I429" s="75">
        <f t="shared" si="61"/>
        <v>1122.22</v>
      </c>
      <c r="J429" s="75">
        <f t="shared" si="61"/>
        <v>667</v>
      </c>
      <c r="K429" s="75">
        <f t="shared" si="61"/>
        <v>40</v>
      </c>
      <c r="L429" s="75">
        <f t="shared" si="61"/>
        <v>400</v>
      </c>
      <c r="M429" s="75">
        <f t="shared" si="61"/>
        <v>409</v>
      </c>
      <c r="N429" s="75">
        <f t="shared" si="61"/>
        <v>101</v>
      </c>
      <c r="O429" s="75">
        <f t="shared" si="61"/>
        <v>104</v>
      </c>
      <c r="P429" s="75">
        <f t="shared" si="61"/>
        <v>72</v>
      </c>
      <c r="Q429" s="75">
        <f t="shared" si="61"/>
        <v>848</v>
      </c>
      <c r="R429" s="75">
        <f t="shared" si="61"/>
        <v>325</v>
      </c>
      <c r="S429" s="75">
        <f t="shared" si="61"/>
        <v>0</v>
      </c>
      <c r="T429" s="75">
        <f t="shared" si="61"/>
        <v>55</v>
      </c>
      <c r="U429" s="75">
        <f t="shared" si="61"/>
        <v>35</v>
      </c>
      <c r="V429" s="75">
        <f t="shared" si="61"/>
        <v>90</v>
      </c>
      <c r="W429" s="75">
        <f t="shared" si="61"/>
        <v>89.8</v>
      </c>
      <c r="X429" s="75">
        <f t="shared" si="61"/>
        <v>15.5</v>
      </c>
      <c r="Y429" s="75">
        <f t="shared" si="61"/>
        <v>192.3</v>
      </c>
      <c r="Z429" s="75">
        <f t="shared" si="61"/>
        <v>95</v>
      </c>
      <c r="AA429" s="75">
        <f t="shared" si="61"/>
        <v>4</v>
      </c>
      <c r="AB429" s="75">
        <f t="shared" si="61"/>
        <v>8</v>
      </c>
      <c r="AC429" s="75">
        <f t="shared" si="61"/>
        <v>5</v>
      </c>
      <c r="AD429" s="75">
        <f t="shared" si="61"/>
        <v>24</v>
      </c>
      <c r="AE429" s="75">
        <f t="shared" si="61"/>
        <v>0</v>
      </c>
      <c r="AF429" s="75">
        <f t="shared" si="61"/>
        <v>6</v>
      </c>
      <c r="AG429" s="75">
        <f t="shared" si="61"/>
        <v>9</v>
      </c>
    </row>
    <row r="430" spans="1:33" x14ac:dyDescent="1.1499999999999999">
      <c r="A430" s="228" t="s">
        <v>98</v>
      </c>
      <c r="B430" s="229"/>
      <c r="C430" s="75">
        <f>C429/5</f>
        <v>104.2</v>
      </c>
      <c r="D430" s="75">
        <f t="shared" ref="D430:AG430" si="62">D429/5</f>
        <v>20</v>
      </c>
      <c r="E430" s="75">
        <f t="shared" si="62"/>
        <v>5.9</v>
      </c>
      <c r="F430" s="75">
        <f t="shared" si="62"/>
        <v>45.4</v>
      </c>
      <c r="G430" s="75">
        <f t="shared" si="62"/>
        <v>12.2</v>
      </c>
      <c r="H430" s="75">
        <f t="shared" si="62"/>
        <v>152.80000000000001</v>
      </c>
      <c r="I430" s="75">
        <f t="shared" si="62"/>
        <v>224.44400000000002</v>
      </c>
      <c r="J430" s="75">
        <f t="shared" si="62"/>
        <v>133.4</v>
      </c>
      <c r="K430" s="75">
        <f t="shared" si="62"/>
        <v>8</v>
      </c>
      <c r="L430" s="75">
        <f t="shared" si="62"/>
        <v>80</v>
      </c>
      <c r="M430" s="75">
        <f t="shared" si="62"/>
        <v>81.8</v>
      </c>
      <c r="N430" s="75">
        <f t="shared" si="62"/>
        <v>20.2</v>
      </c>
      <c r="O430" s="75">
        <f t="shared" si="62"/>
        <v>20.8</v>
      </c>
      <c r="P430" s="75">
        <f t="shared" si="62"/>
        <v>14.4</v>
      </c>
      <c r="Q430" s="75">
        <f t="shared" si="62"/>
        <v>169.6</v>
      </c>
      <c r="R430" s="75">
        <f t="shared" si="62"/>
        <v>65</v>
      </c>
      <c r="S430" s="75">
        <f t="shared" si="62"/>
        <v>0</v>
      </c>
      <c r="T430" s="75">
        <f t="shared" si="62"/>
        <v>11</v>
      </c>
      <c r="U430" s="75">
        <f t="shared" si="62"/>
        <v>7</v>
      </c>
      <c r="V430" s="75">
        <f t="shared" si="62"/>
        <v>18</v>
      </c>
      <c r="W430" s="75">
        <f t="shared" si="62"/>
        <v>17.96</v>
      </c>
      <c r="X430" s="75">
        <f t="shared" si="62"/>
        <v>3.1</v>
      </c>
      <c r="Y430" s="75">
        <f t="shared" si="62"/>
        <v>38.46</v>
      </c>
      <c r="Z430" s="75">
        <f t="shared" si="62"/>
        <v>19</v>
      </c>
      <c r="AA430" s="75">
        <f t="shared" si="62"/>
        <v>0.8</v>
      </c>
      <c r="AB430" s="75">
        <f t="shared" si="62"/>
        <v>1.6</v>
      </c>
      <c r="AC430" s="75">
        <f t="shared" si="62"/>
        <v>1</v>
      </c>
      <c r="AD430" s="75">
        <f t="shared" si="62"/>
        <v>4.8</v>
      </c>
      <c r="AE430" s="75">
        <f t="shared" si="62"/>
        <v>0</v>
      </c>
      <c r="AF430" s="75">
        <f t="shared" si="62"/>
        <v>1.2</v>
      </c>
      <c r="AG430" s="75">
        <f t="shared" si="62"/>
        <v>1.8</v>
      </c>
    </row>
    <row r="431" spans="1:33" x14ac:dyDescent="1.1499999999999999">
      <c r="A431" s="228" t="s">
        <v>159</v>
      </c>
      <c r="B431" s="229"/>
      <c r="C431" s="75">
        <f t="shared" ref="C431:AG431" si="63">C170+C199+C227+C256+C283</f>
        <v>524</v>
      </c>
      <c r="D431" s="75">
        <f t="shared" si="63"/>
        <v>100</v>
      </c>
      <c r="E431" s="75">
        <f t="shared" si="63"/>
        <v>3.5</v>
      </c>
      <c r="F431" s="75">
        <f t="shared" si="63"/>
        <v>245</v>
      </c>
      <c r="G431" s="75">
        <f t="shared" si="63"/>
        <v>51</v>
      </c>
      <c r="H431" s="75">
        <f t="shared" si="63"/>
        <v>548</v>
      </c>
      <c r="I431" s="75">
        <f t="shared" si="63"/>
        <v>1043.02</v>
      </c>
      <c r="J431" s="75">
        <f t="shared" si="63"/>
        <v>660</v>
      </c>
      <c r="K431" s="75">
        <f t="shared" si="63"/>
        <v>60</v>
      </c>
      <c r="L431" s="75">
        <f t="shared" si="63"/>
        <v>600</v>
      </c>
      <c r="M431" s="75">
        <f t="shared" si="63"/>
        <v>222</v>
      </c>
      <c r="N431" s="75">
        <f t="shared" si="63"/>
        <v>222</v>
      </c>
      <c r="O431" s="75">
        <f t="shared" si="63"/>
        <v>59</v>
      </c>
      <c r="P431" s="75">
        <f t="shared" si="63"/>
        <v>144</v>
      </c>
      <c r="Q431" s="75">
        <f t="shared" si="63"/>
        <v>674</v>
      </c>
      <c r="R431" s="75">
        <f t="shared" si="63"/>
        <v>525</v>
      </c>
      <c r="S431" s="75">
        <f t="shared" si="63"/>
        <v>0</v>
      </c>
      <c r="T431" s="75">
        <f t="shared" si="63"/>
        <v>69</v>
      </c>
      <c r="U431" s="75">
        <f t="shared" si="63"/>
        <v>10</v>
      </c>
      <c r="V431" s="75">
        <f t="shared" si="63"/>
        <v>93.3</v>
      </c>
      <c r="W431" s="75">
        <f t="shared" si="63"/>
        <v>84</v>
      </c>
      <c r="X431" s="75">
        <f t="shared" si="63"/>
        <v>142</v>
      </c>
      <c r="Y431" s="75">
        <f t="shared" si="63"/>
        <v>156.4</v>
      </c>
      <c r="Z431" s="75">
        <f t="shared" si="63"/>
        <v>195</v>
      </c>
      <c r="AA431" s="75">
        <f t="shared" si="63"/>
        <v>4</v>
      </c>
      <c r="AB431" s="75">
        <f t="shared" si="63"/>
        <v>0</v>
      </c>
      <c r="AC431" s="75">
        <f t="shared" si="63"/>
        <v>5</v>
      </c>
      <c r="AD431" s="75">
        <f t="shared" si="63"/>
        <v>0</v>
      </c>
      <c r="AE431" s="75">
        <f t="shared" si="63"/>
        <v>0</v>
      </c>
      <c r="AF431" s="75">
        <f t="shared" si="63"/>
        <v>6</v>
      </c>
      <c r="AG431" s="75">
        <f t="shared" si="63"/>
        <v>9</v>
      </c>
    </row>
    <row r="432" spans="1:33" x14ac:dyDescent="1.1499999999999999">
      <c r="A432" s="228" t="s">
        <v>98</v>
      </c>
      <c r="B432" s="229"/>
      <c r="C432" s="75">
        <f>C431/5</f>
        <v>104.8</v>
      </c>
      <c r="D432" s="75">
        <f t="shared" ref="D432:AG432" si="64">D431/5</f>
        <v>20</v>
      </c>
      <c r="E432" s="75">
        <f t="shared" si="64"/>
        <v>0.7</v>
      </c>
      <c r="F432" s="75">
        <f t="shared" si="64"/>
        <v>49</v>
      </c>
      <c r="G432" s="75">
        <f t="shared" si="64"/>
        <v>10.199999999999999</v>
      </c>
      <c r="H432" s="75">
        <f t="shared" si="64"/>
        <v>109.6</v>
      </c>
      <c r="I432" s="75">
        <f t="shared" si="64"/>
        <v>208.60399999999998</v>
      </c>
      <c r="J432" s="75">
        <f t="shared" si="64"/>
        <v>132</v>
      </c>
      <c r="K432" s="75">
        <f t="shared" si="64"/>
        <v>12</v>
      </c>
      <c r="L432" s="75">
        <f t="shared" si="64"/>
        <v>120</v>
      </c>
      <c r="M432" s="75">
        <f t="shared" si="64"/>
        <v>44.4</v>
      </c>
      <c r="N432" s="75">
        <f t="shared" si="64"/>
        <v>44.4</v>
      </c>
      <c r="O432" s="75">
        <f t="shared" si="64"/>
        <v>11.8</v>
      </c>
      <c r="P432" s="75">
        <f t="shared" si="64"/>
        <v>28.8</v>
      </c>
      <c r="Q432" s="75">
        <f t="shared" si="64"/>
        <v>134.80000000000001</v>
      </c>
      <c r="R432" s="75">
        <f t="shared" si="64"/>
        <v>105</v>
      </c>
      <c r="S432" s="75">
        <f t="shared" si="64"/>
        <v>0</v>
      </c>
      <c r="T432" s="75">
        <f t="shared" si="64"/>
        <v>13.8</v>
      </c>
      <c r="U432" s="75">
        <f t="shared" si="64"/>
        <v>2</v>
      </c>
      <c r="V432" s="75">
        <f t="shared" si="64"/>
        <v>18.66</v>
      </c>
      <c r="W432" s="75">
        <f t="shared" si="64"/>
        <v>16.8</v>
      </c>
      <c r="X432" s="75">
        <f t="shared" si="64"/>
        <v>28.4</v>
      </c>
      <c r="Y432" s="75">
        <f t="shared" si="64"/>
        <v>31.28</v>
      </c>
      <c r="Z432" s="75">
        <f t="shared" si="64"/>
        <v>39</v>
      </c>
      <c r="AA432" s="75">
        <f t="shared" si="64"/>
        <v>0.8</v>
      </c>
      <c r="AB432" s="75">
        <f t="shared" si="64"/>
        <v>0</v>
      </c>
      <c r="AC432" s="75">
        <f t="shared" si="64"/>
        <v>1</v>
      </c>
      <c r="AD432" s="75">
        <f t="shared" si="64"/>
        <v>0</v>
      </c>
      <c r="AE432" s="75">
        <f t="shared" si="64"/>
        <v>0</v>
      </c>
      <c r="AF432" s="75">
        <f t="shared" si="64"/>
        <v>1.2</v>
      </c>
      <c r="AG432" s="75">
        <f t="shared" si="64"/>
        <v>1.8</v>
      </c>
    </row>
    <row r="433" spans="1:33" ht="83.25" customHeight="1" x14ac:dyDescent="1.1499999999999999">
      <c r="A433" s="228" t="s">
        <v>160</v>
      </c>
      <c r="B433" s="229"/>
      <c r="C433" s="75">
        <f t="shared" ref="C433:AG433" si="65">C313+C339+C368+C396+C423</f>
        <v>465</v>
      </c>
      <c r="D433" s="75">
        <f t="shared" si="65"/>
        <v>100</v>
      </c>
      <c r="E433" s="75">
        <f t="shared" si="65"/>
        <v>16.5</v>
      </c>
      <c r="F433" s="75">
        <f t="shared" si="65"/>
        <v>274</v>
      </c>
      <c r="G433" s="75">
        <f t="shared" si="65"/>
        <v>61</v>
      </c>
      <c r="H433" s="75">
        <f t="shared" si="65"/>
        <v>616</v>
      </c>
      <c r="I433" s="75">
        <f t="shared" si="65"/>
        <v>948.72</v>
      </c>
      <c r="J433" s="75">
        <f t="shared" si="65"/>
        <v>827</v>
      </c>
      <c r="K433" s="75">
        <f t="shared" si="65"/>
        <v>40</v>
      </c>
      <c r="L433" s="75">
        <f t="shared" si="65"/>
        <v>400</v>
      </c>
      <c r="M433" s="75">
        <f t="shared" si="65"/>
        <v>438</v>
      </c>
      <c r="N433" s="75">
        <f t="shared" si="65"/>
        <v>78</v>
      </c>
      <c r="O433" s="75">
        <f t="shared" si="65"/>
        <v>144</v>
      </c>
      <c r="P433" s="75">
        <f t="shared" si="65"/>
        <v>0</v>
      </c>
      <c r="Q433" s="75">
        <f t="shared" si="65"/>
        <v>699</v>
      </c>
      <c r="R433" s="75">
        <f t="shared" si="65"/>
        <v>325</v>
      </c>
      <c r="S433" s="75">
        <f t="shared" si="65"/>
        <v>159</v>
      </c>
      <c r="T433" s="75">
        <f t="shared" si="65"/>
        <v>55</v>
      </c>
      <c r="U433" s="75">
        <f t="shared" si="65"/>
        <v>41</v>
      </c>
      <c r="V433" s="75">
        <f t="shared" si="65"/>
        <v>83</v>
      </c>
      <c r="W433" s="75">
        <f t="shared" si="65"/>
        <v>98.3</v>
      </c>
      <c r="X433" s="75">
        <f t="shared" si="65"/>
        <v>5</v>
      </c>
      <c r="Y433" s="75">
        <f t="shared" si="65"/>
        <v>197.5</v>
      </c>
      <c r="Z433" s="75">
        <f t="shared" si="65"/>
        <v>95</v>
      </c>
      <c r="AA433" s="75">
        <f t="shared" si="65"/>
        <v>4</v>
      </c>
      <c r="AB433" s="75">
        <f t="shared" si="65"/>
        <v>4</v>
      </c>
      <c r="AC433" s="75">
        <f t="shared" si="65"/>
        <v>5</v>
      </c>
      <c r="AD433" s="75">
        <f t="shared" si="65"/>
        <v>24</v>
      </c>
      <c r="AE433" s="75">
        <f t="shared" si="65"/>
        <v>0</v>
      </c>
      <c r="AF433" s="75">
        <f t="shared" si="65"/>
        <v>6</v>
      </c>
      <c r="AG433" s="75">
        <f t="shared" si="65"/>
        <v>9</v>
      </c>
    </row>
    <row r="434" spans="1:33" ht="83.25" customHeight="1" x14ac:dyDescent="1.1499999999999999">
      <c r="A434" s="228" t="s">
        <v>98</v>
      </c>
      <c r="B434" s="229"/>
      <c r="C434" s="75">
        <f>C433/5</f>
        <v>93</v>
      </c>
      <c r="D434" s="75">
        <f t="shared" ref="D434:AG434" si="66">D433/5</f>
        <v>20</v>
      </c>
      <c r="E434" s="75">
        <f t="shared" si="66"/>
        <v>3.3</v>
      </c>
      <c r="F434" s="75">
        <f t="shared" si="66"/>
        <v>54.8</v>
      </c>
      <c r="G434" s="75">
        <f t="shared" si="66"/>
        <v>12.2</v>
      </c>
      <c r="H434" s="75">
        <f t="shared" si="66"/>
        <v>123.2</v>
      </c>
      <c r="I434" s="75">
        <f t="shared" si="66"/>
        <v>189.744</v>
      </c>
      <c r="J434" s="75">
        <f t="shared" si="66"/>
        <v>165.4</v>
      </c>
      <c r="K434" s="75">
        <f t="shared" si="66"/>
        <v>8</v>
      </c>
      <c r="L434" s="75">
        <f t="shared" si="66"/>
        <v>80</v>
      </c>
      <c r="M434" s="75">
        <f t="shared" si="66"/>
        <v>87.6</v>
      </c>
      <c r="N434" s="75">
        <f t="shared" si="66"/>
        <v>15.6</v>
      </c>
      <c r="O434" s="75">
        <f t="shared" si="66"/>
        <v>28.8</v>
      </c>
      <c r="P434" s="75">
        <f t="shared" si="66"/>
        <v>0</v>
      </c>
      <c r="Q434" s="75">
        <f t="shared" si="66"/>
        <v>139.80000000000001</v>
      </c>
      <c r="R434" s="75">
        <f t="shared" si="66"/>
        <v>65</v>
      </c>
      <c r="S434" s="75">
        <f t="shared" si="66"/>
        <v>31.8</v>
      </c>
      <c r="T434" s="75">
        <f t="shared" si="66"/>
        <v>11</v>
      </c>
      <c r="U434" s="75">
        <f t="shared" si="66"/>
        <v>8.1999999999999993</v>
      </c>
      <c r="V434" s="75">
        <f t="shared" si="66"/>
        <v>16.600000000000001</v>
      </c>
      <c r="W434" s="75">
        <f t="shared" si="66"/>
        <v>19.66</v>
      </c>
      <c r="X434" s="75">
        <f t="shared" si="66"/>
        <v>1</v>
      </c>
      <c r="Y434" s="75">
        <f t="shared" si="66"/>
        <v>39.5</v>
      </c>
      <c r="Z434" s="75">
        <f t="shared" si="66"/>
        <v>19</v>
      </c>
      <c r="AA434" s="75">
        <f t="shared" si="66"/>
        <v>0.8</v>
      </c>
      <c r="AB434" s="75">
        <f t="shared" si="66"/>
        <v>0.8</v>
      </c>
      <c r="AC434" s="75">
        <f t="shared" si="66"/>
        <v>1</v>
      </c>
      <c r="AD434" s="75">
        <f t="shared" si="66"/>
        <v>4.8</v>
      </c>
      <c r="AE434" s="75">
        <f t="shared" si="66"/>
        <v>0</v>
      </c>
      <c r="AF434" s="75">
        <f t="shared" si="66"/>
        <v>1.2</v>
      </c>
      <c r="AG434" s="75">
        <f t="shared" si="66"/>
        <v>1.8</v>
      </c>
    </row>
    <row r="435" spans="1:33" x14ac:dyDescent="1.1499999999999999">
      <c r="A435" s="228" t="s">
        <v>157</v>
      </c>
      <c r="B435" s="229"/>
      <c r="C435" s="75">
        <f>C429+C431+C433</f>
        <v>1510</v>
      </c>
      <c r="D435" s="75">
        <f t="shared" ref="D435:AG435" si="67">D429+D431+D433</f>
        <v>300</v>
      </c>
      <c r="E435" s="75">
        <f t="shared" si="67"/>
        <v>49.5</v>
      </c>
      <c r="F435" s="75">
        <f t="shared" si="67"/>
        <v>746</v>
      </c>
      <c r="G435" s="75">
        <f t="shared" si="67"/>
        <v>173</v>
      </c>
      <c r="H435" s="75">
        <f t="shared" si="67"/>
        <v>1928</v>
      </c>
      <c r="I435" s="75">
        <f t="shared" si="67"/>
        <v>3113.96</v>
      </c>
      <c r="J435" s="75">
        <f t="shared" si="67"/>
        <v>2154</v>
      </c>
      <c r="K435" s="75">
        <f t="shared" si="67"/>
        <v>140</v>
      </c>
      <c r="L435" s="75">
        <f t="shared" si="67"/>
        <v>1400</v>
      </c>
      <c r="M435" s="75">
        <f t="shared" si="67"/>
        <v>1069</v>
      </c>
      <c r="N435" s="75">
        <f t="shared" si="67"/>
        <v>401</v>
      </c>
      <c r="O435" s="75">
        <f t="shared" si="67"/>
        <v>307</v>
      </c>
      <c r="P435" s="75">
        <f t="shared" si="67"/>
        <v>216</v>
      </c>
      <c r="Q435" s="75">
        <f t="shared" si="67"/>
        <v>2221</v>
      </c>
      <c r="R435" s="75">
        <f t="shared" si="67"/>
        <v>1175</v>
      </c>
      <c r="S435" s="75">
        <f t="shared" si="67"/>
        <v>159</v>
      </c>
      <c r="T435" s="75">
        <f t="shared" si="67"/>
        <v>179</v>
      </c>
      <c r="U435" s="75">
        <f t="shared" si="67"/>
        <v>86</v>
      </c>
      <c r="V435" s="75">
        <f t="shared" si="67"/>
        <v>266.3</v>
      </c>
      <c r="W435" s="75">
        <f t="shared" si="67"/>
        <v>272.10000000000002</v>
      </c>
      <c r="X435" s="75">
        <f t="shared" si="67"/>
        <v>162.5</v>
      </c>
      <c r="Y435" s="75">
        <f t="shared" si="67"/>
        <v>546.20000000000005</v>
      </c>
      <c r="Z435" s="75">
        <f t="shared" si="67"/>
        <v>385</v>
      </c>
      <c r="AA435" s="75">
        <f t="shared" si="67"/>
        <v>12</v>
      </c>
      <c r="AB435" s="75">
        <f t="shared" si="67"/>
        <v>12</v>
      </c>
      <c r="AC435" s="75">
        <f t="shared" si="67"/>
        <v>15</v>
      </c>
      <c r="AD435" s="75">
        <f t="shared" si="67"/>
        <v>48</v>
      </c>
      <c r="AE435" s="75">
        <f t="shared" si="67"/>
        <v>0</v>
      </c>
      <c r="AF435" s="75">
        <f t="shared" si="67"/>
        <v>18</v>
      </c>
      <c r="AG435" s="75">
        <f t="shared" si="67"/>
        <v>27</v>
      </c>
    </row>
    <row r="436" spans="1:33" x14ac:dyDescent="1.1499999999999999">
      <c r="A436" s="228" t="s">
        <v>98</v>
      </c>
      <c r="B436" s="229"/>
      <c r="C436" s="22">
        <f>C435/15</f>
        <v>100.66666666666667</v>
      </c>
      <c r="D436" s="22">
        <f t="shared" ref="D436:AG436" si="68">D435/15</f>
        <v>20</v>
      </c>
      <c r="E436" s="22">
        <f t="shared" si="68"/>
        <v>3.3</v>
      </c>
      <c r="F436" s="22">
        <f t="shared" si="68"/>
        <v>49.733333333333334</v>
      </c>
      <c r="G436" s="22">
        <f t="shared" si="68"/>
        <v>11.533333333333333</v>
      </c>
      <c r="H436" s="22">
        <f t="shared" si="68"/>
        <v>128.53333333333333</v>
      </c>
      <c r="I436" s="22">
        <f t="shared" si="68"/>
        <v>207.59733333333332</v>
      </c>
      <c r="J436" s="22">
        <f t="shared" si="68"/>
        <v>143.6</v>
      </c>
      <c r="K436" s="22">
        <f t="shared" si="68"/>
        <v>9.3333333333333339</v>
      </c>
      <c r="L436" s="22">
        <f t="shared" si="68"/>
        <v>93.333333333333329</v>
      </c>
      <c r="M436" s="22">
        <f t="shared" si="68"/>
        <v>71.266666666666666</v>
      </c>
      <c r="N436" s="22">
        <f t="shared" si="68"/>
        <v>26.733333333333334</v>
      </c>
      <c r="O436" s="22">
        <f t="shared" si="68"/>
        <v>20.466666666666665</v>
      </c>
      <c r="P436" s="22">
        <f t="shared" si="68"/>
        <v>14.4</v>
      </c>
      <c r="Q436" s="22">
        <f t="shared" si="68"/>
        <v>148.06666666666666</v>
      </c>
      <c r="R436" s="22">
        <f t="shared" si="68"/>
        <v>78.333333333333329</v>
      </c>
      <c r="S436" s="22">
        <f t="shared" si="68"/>
        <v>10.6</v>
      </c>
      <c r="T436" s="22">
        <f t="shared" si="68"/>
        <v>11.933333333333334</v>
      </c>
      <c r="U436" s="22">
        <f t="shared" si="68"/>
        <v>5.7333333333333334</v>
      </c>
      <c r="V436" s="22">
        <f t="shared" si="68"/>
        <v>17.753333333333334</v>
      </c>
      <c r="W436" s="22">
        <f t="shared" si="68"/>
        <v>18.14</v>
      </c>
      <c r="X436" s="22">
        <f t="shared" si="68"/>
        <v>10.833333333333334</v>
      </c>
      <c r="Y436" s="22">
        <f t="shared" si="68"/>
        <v>36.413333333333334</v>
      </c>
      <c r="Z436" s="22">
        <f t="shared" si="68"/>
        <v>25.666666666666668</v>
      </c>
      <c r="AA436" s="22">
        <f t="shared" si="68"/>
        <v>0.8</v>
      </c>
      <c r="AB436" s="22">
        <f t="shared" si="68"/>
        <v>0.8</v>
      </c>
      <c r="AC436" s="22">
        <f t="shared" si="68"/>
        <v>1</v>
      </c>
      <c r="AD436" s="22">
        <f t="shared" si="68"/>
        <v>3.2</v>
      </c>
      <c r="AE436" s="22">
        <f t="shared" si="68"/>
        <v>0</v>
      </c>
      <c r="AF436" s="22">
        <f t="shared" si="68"/>
        <v>1.2</v>
      </c>
      <c r="AG436" s="22">
        <f t="shared" si="68"/>
        <v>1.8</v>
      </c>
    </row>
    <row r="437" spans="1:33" s="88" customFormat="1" x14ac:dyDescent="1.1499999999999999">
      <c r="A437" s="224" t="s">
        <v>99</v>
      </c>
      <c r="B437" s="225"/>
      <c r="C437" s="69">
        <v>90</v>
      </c>
      <c r="D437" s="69">
        <v>48</v>
      </c>
      <c r="E437" s="69">
        <v>9</v>
      </c>
      <c r="F437" s="69">
        <v>27</v>
      </c>
      <c r="G437" s="69">
        <v>9</v>
      </c>
      <c r="H437" s="69">
        <v>112.2</v>
      </c>
      <c r="I437" s="69">
        <v>168</v>
      </c>
      <c r="J437" s="69">
        <v>111</v>
      </c>
      <c r="K437" s="69">
        <v>9</v>
      </c>
      <c r="L437" s="69">
        <v>120</v>
      </c>
      <c r="M437" s="69">
        <v>42</v>
      </c>
      <c r="N437" s="69">
        <v>21</v>
      </c>
      <c r="O437" s="69">
        <v>34.799999999999997</v>
      </c>
      <c r="P437" s="69">
        <v>18</v>
      </c>
      <c r="Q437" s="69">
        <v>180</v>
      </c>
      <c r="R437" s="69">
        <v>90</v>
      </c>
      <c r="S437" s="69">
        <v>30</v>
      </c>
      <c r="T437" s="69">
        <v>6</v>
      </c>
      <c r="U437" s="69">
        <v>6</v>
      </c>
      <c r="V437" s="69">
        <v>18</v>
      </c>
      <c r="W437" s="69">
        <v>9</v>
      </c>
      <c r="X437" s="69">
        <v>24</v>
      </c>
      <c r="Y437" s="69">
        <v>18</v>
      </c>
      <c r="Z437" s="69">
        <v>6</v>
      </c>
      <c r="AA437" s="86">
        <v>0.6</v>
      </c>
      <c r="AB437" s="69">
        <v>0.6</v>
      </c>
      <c r="AC437" s="69">
        <v>1.2</v>
      </c>
      <c r="AD437" s="69">
        <v>1.8</v>
      </c>
      <c r="AE437" s="69">
        <v>0.12</v>
      </c>
      <c r="AF437" s="69">
        <v>1.2</v>
      </c>
      <c r="AG437" s="87">
        <v>1.8</v>
      </c>
    </row>
    <row r="438" spans="1:33" s="93" customFormat="1" x14ac:dyDescent="1.1499999999999999">
      <c r="A438" s="226" t="s">
        <v>100</v>
      </c>
      <c r="B438" s="227"/>
      <c r="C438" s="91">
        <f>C436*100/C437</f>
        <v>111.85185185185186</v>
      </c>
      <c r="D438" s="92">
        <f t="shared" ref="D438:AG438" si="69">D436*100/D437</f>
        <v>41.666666666666664</v>
      </c>
      <c r="E438" s="91">
        <f>E436*100/E437</f>
        <v>36.666666666666664</v>
      </c>
      <c r="F438" s="91">
        <f t="shared" si="69"/>
        <v>184.19753086419752</v>
      </c>
      <c r="G438" s="91">
        <f t="shared" si="69"/>
        <v>128.14814814814815</v>
      </c>
      <c r="H438" s="91">
        <f t="shared" si="69"/>
        <v>114.55733808674985</v>
      </c>
      <c r="I438" s="91">
        <f t="shared" si="69"/>
        <v>123.56984126984128</v>
      </c>
      <c r="J438" s="91">
        <f t="shared" si="69"/>
        <v>129.36936936936937</v>
      </c>
      <c r="K438" s="91">
        <f t="shared" si="69"/>
        <v>103.70370370370371</v>
      </c>
      <c r="L438" s="91">
        <f t="shared" si="69"/>
        <v>77.777777777777771</v>
      </c>
      <c r="M438" s="91">
        <f t="shared" si="69"/>
        <v>169.6825396825397</v>
      </c>
      <c r="N438" s="91">
        <f t="shared" si="69"/>
        <v>127.3015873015873</v>
      </c>
      <c r="O438" s="91">
        <f t="shared" si="69"/>
        <v>58.812260536398469</v>
      </c>
      <c r="P438" s="91">
        <f t="shared" si="69"/>
        <v>80</v>
      </c>
      <c r="Q438" s="91">
        <f t="shared" si="69"/>
        <v>82.259259259259252</v>
      </c>
      <c r="R438" s="91">
        <f t="shared" si="69"/>
        <v>87.037037037037038</v>
      </c>
      <c r="S438" s="91">
        <f t="shared" si="69"/>
        <v>35.333333333333336</v>
      </c>
      <c r="T438" s="91">
        <f t="shared" si="69"/>
        <v>198.88888888888889</v>
      </c>
      <c r="U438" s="91">
        <f t="shared" si="69"/>
        <v>95.555555555555557</v>
      </c>
      <c r="V438" s="91">
        <f t="shared" si="69"/>
        <v>98.629629629629633</v>
      </c>
      <c r="W438" s="91">
        <f t="shared" si="69"/>
        <v>201.55555555555554</v>
      </c>
      <c r="X438" s="91">
        <f t="shared" si="69"/>
        <v>45.138888888888893</v>
      </c>
      <c r="Y438" s="91">
        <f t="shared" si="69"/>
        <v>202.2962962962963</v>
      </c>
      <c r="Z438" s="91">
        <f t="shared" si="69"/>
        <v>427.77777777777783</v>
      </c>
      <c r="AA438" s="91">
        <f t="shared" si="69"/>
        <v>133.33333333333334</v>
      </c>
      <c r="AB438" s="91">
        <f t="shared" si="69"/>
        <v>133.33333333333334</v>
      </c>
      <c r="AC438" s="91">
        <f t="shared" si="69"/>
        <v>83.333333333333343</v>
      </c>
      <c r="AD438" s="91">
        <f t="shared" si="69"/>
        <v>177.77777777777777</v>
      </c>
      <c r="AE438" s="91">
        <f t="shared" si="69"/>
        <v>0</v>
      </c>
      <c r="AF438" s="91">
        <f t="shared" si="69"/>
        <v>100</v>
      </c>
      <c r="AG438" s="91">
        <f t="shared" si="69"/>
        <v>100</v>
      </c>
    </row>
    <row r="439" spans="1:33" x14ac:dyDescent="1.1499999999999999">
      <c r="A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2"/>
      <c r="N439" s="12"/>
      <c r="O439" s="12"/>
      <c r="Z439" s="12"/>
      <c r="AB439" s="12"/>
      <c r="AC439" s="12"/>
      <c r="AD439" s="12"/>
      <c r="AE439" s="12"/>
      <c r="AF439" s="12"/>
      <c r="AG439" s="12"/>
    </row>
    <row r="440" spans="1:33" x14ac:dyDescent="1.1499999999999999">
      <c r="A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2"/>
      <c r="N440" s="12"/>
      <c r="O440" s="12"/>
      <c r="Z440" s="12"/>
      <c r="AB440" s="12"/>
      <c r="AC440" s="12"/>
      <c r="AD440" s="12"/>
      <c r="AE440" s="12"/>
      <c r="AF440" s="12"/>
      <c r="AG440" s="12"/>
    </row>
    <row r="441" spans="1:33" x14ac:dyDescent="1.1499999999999999">
      <c r="A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2"/>
      <c r="N441" s="12"/>
      <c r="O441" s="12"/>
      <c r="Z441" s="12"/>
      <c r="AB441" s="12"/>
      <c r="AC441" s="12"/>
      <c r="AD441" s="12"/>
      <c r="AE441" s="12"/>
      <c r="AF441" s="12"/>
      <c r="AG441" s="12"/>
    </row>
    <row r="442" spans="1:33" x14ac:dyDescent="1.1499999999999999">
      <c r="A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2"/>
      <c r="N442" s="12"/>
      <c r="O442" s="12"/>
      <c r="Z442" s="12"/>
      <c r="AB442" s="12"/>
      <c r="AC442" s="12"/>
      <c r="AD442" s="12"/>
      <c r="AE442" s="12"/>
      <c r="AF442" s="12"/>
      <c r="AG442" s="12"/>
    </row>
    <row r="443" spans="1:33" x14ac:dyDescent="1.1499999999999999">
      <c r="A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2"/>
      <c r="N443" s="12"/>
      <c r="O443" s="12"/>
      <c r="Z443" s="12"/>
      <c r="AB443" s="12"/>
      <c r="AC443" s="12"/>
      <c r="AD443" s="12"/>
      <c r="AE443" s="12"/>
      <c r="AF443" s="12"/>
      <c r="AG443" s="12"/>
    </row>
    <row r="444" spans="1:33" x14ac:dyDescent="1.1499999999999999">
      <c r="A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2"/>
      <c r="N444" s="12"/>
      <c r="O444" s="12"/>
      <c r="Z444" s="12"/>
      <c r="AB444" s="12"/>
      <c r="AC444" s="12"/>
      <c r="AD444" s="12"/>
      <c r="AE444" s="12"/>
      <c r="AF444" s="12"/>
      <c r="AG444" s="12"/>
    </row>
    <row r="445" spans="1:33" x14ac:dyDescent="1.1499999999999999">
      <c r="A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2"/>
      <c r="N445" s="12"/>
      <c r="O445" s="12"/>
      <c r="Z445" s="12"/>
      <c r="AB445" s="12"/>
      <c r="AC445" s="12"/>
      <c r="AD445" s="12"/>
      <c r="AE445" s="12"/>
      <c r="AF445" s="12"/>
      <c r="AG445" s="12"/>
    </row>
    <row r="446" spans="1:33" x14ac:dyDescent="1.1499999999999999">
      <c r="A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2"/>
      <c r="N446" s="12"/>
      <c r="O446" s="12"/>
      <c r="Z446" s="12"/>
      <c r="AB446" s="12"/>
      <c r="AC446" s="12"/>
      <c r="AD446" s="12"/>
      <c r="AE446" s="12"/>
      <c r="AF446" s="12"/>
      <c r="AG446" s="12"/>
    </row>
    <row r="447" spans="1:33" x14ac:dyDescent="1.1499999999999999">
      <c r="A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2"/>
      <c r="N447" s="12"/>
      <c r="O447" s="12"/>
      <c r="Z447" s="12"/>
      <c r="AB447" s="12"/>
      <c r="AC447" s="12"/>
      <c r="AD447" s="12"/>
      <c r="AE447" s="12"/>
      <c r="AF447" s="12"/>
      <c r="AG447" s="12"/>
    </row>
    <row r="448" spans="1:33" x14ac:dyDescent="1.1499999999999999">
      <c r="A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2"/>
      <c r="N448" s="12"/>
      <c r="O448" s="12"/>
      <c r="Z448" s="12"/>
      <c r="AB448" s="12"/>
      <c r="AC448" s="12"/>
      <c r="AD448" s="12"/>
      <c r="AE448" s="12"/>
      <c r="AF448" s="12"/>
      <c r="AG448" s="12"/>
    </row>
    <row r="449" spans="1:33" x14ac:dyDescent="1.1499999999999999">
      <c r="A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2"/>
      <c r="N449" s="12"/>
      <c r="O449" s="12"/>
      <c r="Z449" s="12"/>
      <c r="AB449" s="12"/>
      <c r="AC449" s="12"/>
      <c r="AD449" s="12"/>
      <c r="AE449" s="12"/>
      <c r="AF449" s="12"/>
      <c r="AG449" s="12"/>
    </row>
    <row r="450" spans="1:33" x14ac:dyDescent="1.1499999999999999">
      <c r="A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2"/>
      <c r="N450" s="12"/>
      <c r="O450" s="12"/>
      <c r="Z450" s="12"/>
      <c r="AB450" s="12"/>
      <c r="AC450" s="12"/>
      <c r="AD450" s="12"/>
      <c r="AE450" s="12"/>
      <c r="AF450" s="12"/>
      <c r="AG450" s="12"/>
    </row>
    <row r="451" spans="1:33" x14ac:dyDescent="1.1499999999999999">
      <c r="A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2"/>
      <c r="N451" s="12"/>
      <c r="O451" s="12"/>
      <c r="Z451" s="12"/>
      <c r="AB451" s="12"/>
      <c r="AC451" s="12"/>
      <c r="AD451" s="12"/>
      <c r="AE451" s="12"/>
      <c r="AF451" s="12"/>
      <c r="AG451" s="12"/>
    </row>
    <row r="452" spans="1:33" x14ac:dyDescent="1.1499999999999999">
      <c r="A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2"/>
      <c r="N452" s="12"/>
      <c r="O452" s="12"/>
      <c r="Z452" s="12"/>
      <c r="AB452" s="12"/>
      <c r="AC452" s="12"/>
      <c r="AD452" s="12"/>
      <c r="AE452" s="12"/>
      <c r="AF452" s="12"/>
      <c r="AG452" s="12"/>
    </row>
    <row r="453" spans="1:33" x14ac:dyDescent="1.1499999999999999">
      <c r="A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2"/>
      <c r="N453" s="12"/>
      <c r="O453" s="12"/>
      <c r="Z453" s="12"/>
      <c r="AB453" s="12"/>
      <c r="AC453" s="12"/>
      <c r="AD453" s="12"/>
      <c r="AE453" s="12"/>
      <c r="AF453" s="12"/>
      <c r="AG453" s="12"/>
    </row>
    <row r="454" spans="1:33" x14ac:dyDescent="1.1499999999999999">
      <c r="A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2"/>
      <c r="N454" s="12"/>
      <c r="O454" s="12"/>
      <c r="Z454" s="12"/>
      <c r="AB454" s="12"/>
      <c r="AC454" s="12"/>
      <c r="AD454" s="12"/>
      <c r="AE454" s="12"/>
      <c r="AF454" s="12"/>
      <c r="AG454" s="12"/>
    </row>
    <row r="455" spans="1:33" x14ac:dyDescent="1.1499999999999999">
      <c r="A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2"/>
      <c r="N455" s="12"/>
      <c r="O455" s="12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B455" s="1"/>
      <c r="AC455" s="1"/>
      <c r="AD455" s="1"/>
      <c r="AE455" s="1"/>
      <c r="AF455" s="1"/>
      <c r="AG455" s="1"/>
    </row>
    <row r="456" spans="1:33" x14ac:dyDescent="1.1499999999999999">
      <c r="A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2"/>
      <c r="N456" s="12"/>
      <c r="O456" s="12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B456" s="1"/>
      <c r="AC456" s="1"/>
      <c r="AD456" s="1"/>
      <c r="AE456" s="1"/>
      <c r="AF456" s="1"/>
      <c r="AG456" s="1"/>
    </row>
    <row r="457" spans="1:33" x14ac:dyDescent="1.1499999999999999">
      <c r="M457" s="12"/>
      <c r="N457" s="12"/>
      <c r="O457" s="12"/>
      <c r="Z457" s="12"/>
      <c r="AB457" s="12"/>
      <c r="AC457" s="12"/>
      <c r="AD457" s="12"/>
      <c r="AE457" s="12"/>
      <c r="AF457" s="12"/>
      <c r="AG457" s="12"/>
    </row>
    <row r="458" spans="1:33" x14ac:dyDescent="1.1499999999999999">
      <c r="A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2"/>
      <c r="N458" s="12"/>
      <c r="O458" s="12"/>
      <c r="Z458" s="12"/>
      <c r="AB458" s="12"/>
      <c r="AC458" s="12"/>
      <c r="AD458" s="12"/>
      <c r="AE458" s="12"/>
      <c r="AF458" s="12"/>
      <c r="AG458" s="12"/>
    </row>
    <row r="459" spans="1:33" x14ac:dyDescent="1.1499999999999999">
      <c r="A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2"/>
      <c r="N459" s="12"/>
      <c r="O459" s="12"/>
      <c r="Z459" s="12"/>
      <c r="AB459" s="12"/>
      <c r="AC459" s="12"/>
      <c r="AD459" s="12"/>
      <c r="AE459" s="12"/>
      <c r="AF459" s="12"/>
      <c r="AG459" s="12"/>
    </row>
    <row r="460" spans="1:33" x14ac:dyDescent="1.1499999999999999">
      <c r="A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2"/>
      <c r="N460" s="12"/>
      <c r="O460" s="12"/>
      <c r="Z460" s="12"/>
      <c r="AB460" s="12"/>
      <c r="AC460" s="12"/>
      <c r="AD460" s="12"/>
      <c r="AE460" s="12"/>
      <c r="AF460" s="12"/>
      <c r="AG460" s="12"/>
    </row>
    <row r="461" spans="1:33" x14ac:dyDescent="1.1499999999999999">
      <c r="A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2"/>
      <c r="N461" s="12"/>
      <c r="O461" s="12"/>
      <c r="Z461" s="12"/>
      <c r="AB461" s="12"/>
      <c r="AC461" s="12"/>
      <c r="AD461" s="12"/>
      <c r="AE461" s="12"/>
      <c r="AF461" s="12"/>
      <c r="AG461" s="12"/>
    </row>
    <row r="462" spans="1:33" x14ac:dyDescent="1.1499999999999999">
      <c r="A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2"/>
      <c r="N462" s="12"/>
      <c r="O462" s="12"/>
      <c r="Z462" s="12"/>
      <c r="AB462" s="12"/>
      <c r="AC462" s="12"/>
      <c r="AD462" s="12"/>
      <c r="AE462" s="12"/>
      <c r="AF462" s="12"/>
      <c r="AG462" s="12"/>
    </row>
    <row r="463" spans="1:33" x14ac:dyDescent="1.1499999999999999">
      <c r="A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2"/>
      <c r="N463" s="12"/>
      <c r="O463" s="12"/>
      <c r="Z463" s="12"/>
      <c r="AB463" s="12"/>
      <c r="AC463" s="12"/>
      <c r="AD463" s="12"/>
      <c r="AE463" s="12"/>
      <c r="AF463" s="12"/>
      <c r="AG463" s="12"/>
    </row>
    <row r="464" spans="1:33" x14ac:dyDescent="1.1499999999999999">
      <c r="A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2"/>
      <c r="N464" s="12"/>
      <c r="O464" s="12"/>
      <c r="Z464" s="12"/>
      <c r="AB464" s="12"/>
      <c r="AC464" s="12"/>
      <c r="AD464" s="12"/>
      <c r="AE464" s="12"/>
      <c r="AF464" s="12"/>
      <c r="AG464" s="12"/>
    </row>
    <row r="465" spans="1:33" x14ac:dyDescent="1.1499999999999999">
      <c r="A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2"/>
      <c r="N465" s="12"/>
      <c r="O465" s="12"/>
      <c r="Z465" s="12"/>
      <c r="AB465" s="12"/>
      <c r="AC465" s="12"/>
      <c r="AD465" s="12"/>
      <c r="AE465" s="12"/>
      <c r="AF465" s="12"/>
      <c r="AG465" s="12"/>
    </row>
    <row r="466" spans="1:33" x14ac:dyDescent="1.1499999999999999">
      <c r="A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2"/>
      <c r="N466" s="12"/>
      <c r="O466" s="12"/>
      <c r="Z466" s="12"/>
      <c r="AB466" s="12"/>
      <c r="AC466" s="12"/>
      <c r="AD466" s="12"/>
      <c r="AE466" s="12"/>
      <c r="AF466" s="12"/>
      <c r="AG466" s="12"/>
    </row>
    <row r="467" spans="1:33" x14ac:dyDescent="1.1499999999999999">
      <c r="A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2"/>
      <c r="N467" s="12"/>
      <c r="O467" s="12"/>
      <c r="Z467" s="12"/>
      <c r="AB467" s="12"/>
      <c r="AC467" s="12"/>
      <c r="AD467" s="12"/>
      <c r="AE467" s="12"/>
      <c r="AF467" s="12"/>
      <c r="AG467" s="12"/>
    </row>
    <row r="468" spans="1:33" x14ac:dyDescent="1.1499999999999999">
      <c r="A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2"/>
      <c r="N468" s="12"/>
      <c r="O468" s="12"/>
      <c r="Z468" s="12"/>
      <c r="AB468" s="12"/>
      <c r="AC468" s="12"/>
      <c r="AD468" s="12"/>
      <c r="AE468" s="12"/>
      <c r="AF468" s="12"/>
      <c r="AG468" s="12"/>
    </row>
    <row r="469" spans="1:33" x14ac:dyDescent="1.1499999999999999">
      <c r="A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2"/>
      <c r="N469" s="12"/>
      <c r="O469" s="12"/>
      <c r="Z469" s="12"/>
      <c r="AB469" s="12"/>
      <c r="AC469" s="12"/>
      <c r="AD469" s="12"/>
      <c r="AE469" s="12"/>
      <c r="AF469" s="12"/>
      <c r="AG469" s="12"/>
    </row>
    <row r="470" spans="1:33" x14ac:dyDescent="1.1499999999999999">
      <c r="A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2"/>
      <c r="N470" s="12"/>
      <c r="O470" s="12"/>
      <c r="Z470" s="12"/>
      <c r="AB470" s="12"/>
      <c r="AC470" s="12"/>
      <c r="AD470" s="12"/>
      <c r="AE470" s="12"/>
      <c r="AF470" s="12"/>
      <c r="AG470" s="12"/>
    </row>
    <row r="471" spans="1:33" x14ac:dyDescent="1.1499999999999999">
      <c r="A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2"/>
      <c r="N471" s="12"/>
      <c r="O471" s="12"/>
      <c r="Z471" s="12"/>
      <c r="AB471" s="12"/>
      <c r="AC471" s="12"/>
      <c r="AD471" s="12"/>
      <c r="AE471" s="12"/>
      <c r="AF471" s="12"/>
      <c r="AG471" s="12"/>
    </row>
    <row r="472" spans="1:33" x14ac:dyDescent="1.1499999999999999">
      <c r="A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2"/>
      <c r="N472" s="12"/>
      <c r="O472" s="12"/>
      <c r="Z472" s="12"/>
      <c r="AB472" s="12"/>
      <c r="AC472" s="12"/>
      <c r="AD472" s="12"/>
      <c r="AE472" s="12"/>
      <c r="AF472" s="12"/>
      <c r="AG472" s="12"/>
    </row>
    <row r="473" spans="1:33" x14ac:dyDescent="1.1499999999999999">
      <c r="A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2"/>
      <c r="N473" s="12"/>
      <c r="O473" s="12"/>
      <c r="Z473" s="12"/>
      <c r="AB473" s="12"/>
      <c r="AC473" s="12"/>
      <c r="AD473" s="12"/>
      <c r="AE473" s="12"/>
      <c r="AF473" s="12"/>
      <c r="AG473" s="12"/>
    </row>
    <row r="474" spans="1:33" x14ac:dyDescent="1.1499999999999999">
      <c r="A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2"/>
      <c r="N474" s="12"/>
      <c r="O474" s="12"/>
      <c r="Z474" s="12"/>
      <c r="AB474" s="12"/>
      <c r="AC474" s="12"/>
      <c r="AD474" s="12"/>
      <c r="AE474" s="12"/>
      <c r="AF474" s="12"/>
      <c r="AG474" s="12"/>
    </row>
    <row r="475" spans="1:33" x14ac:dyDescent="1.1499999999999999">
      <c r="A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2"/>
      <c r="N475" s="12"/>
      <c r="O475" s="12"/>
      <c r="Z475" s="12"/>
      <c r="AB475" s="12"/>
      <c r="AC475" s="12"/>
      <c r="AD475" s="12"/>
      <c r="AE475" s="12"/>
      <c r="AF475" s="12"/>
      <c r="AG475" s="12"/>
    </row>
    <row r="476" spans="1:33" x14ac:dyDescent="1.1499999999999999">
      <c r="A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2"/>
      <c r="N476" s="12"/>
      <c r="O476" s="12"/>
      <c r="Z476" s="12"/>
      <c r="AB476" s="12"/>
      <c r="AC476" s="12"/>
      <c r="AD476" s="12"/>
      <c r="AE476" s="12"/>
      <c r="AF476" s="12"/>
      <c r="AG476" s="12"/>
    </row>
    <row r="477" spans="1:33" x14ac:dyDescent="1.1499999999999999">
      <c r="A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2"/>
      <c r="N477" s="12"/>
      <c r="O477" s="12"/>
      <c r="Z477" s="12"/>
      <c r="AB477" s="12"/>
      <c r="AC477" s="12"/>
      <c r="AD477" s="12"/>
      <c r="AE477" s="12"/>
      <c r="AF477" s="12"/>
      <c r="AG477" s="12"/>
    </row>
    <row r="478" spans="1:33" x14ac:dyDescent="1.1499999999999999">
      <c r="A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2"/>
      <c r="N478" s="12"/>
      <c r="O478" s="12"/>
      <c r="Z478" s="12"/>
      <c r="AB478" s="12"/>
      <c r="AC478" s="12"/>
      <c r="AD478" s="12"/>
      <c r="AE478" s="12"/>
      <c r="AF478" s="12"/>
      <c r="AG478" s="12"/>
    </row>
    <row r="479" spans="1:33" x14ac:dyDescent="1.1499999999999999">
      <c r="A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2"/>
      <c r="N479" s="12"/>
      <c r="O479" s="12"/>
      <c r="Z479" s="12"/>
      <c r="AB479" s="12"/>
      <c r="AC479" s="12"/>
      <c r="AD479" s="12"/>
      <c r="AE479" s="12"/>
      <c r="AF479" s="12"/>
      <c r="AG479" s="12"/>
    </row>
    <row r="480" spans="1:33" x14ac:dyDescent="1.1499999999999999">
      <c r="A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2"/>
      <c r="N480" s="12"/>
      <c r="O480" s="12"/>
      <c r="Z480" s="12"/>
      <c r="AB480" s="12"/>
      <c r="AC480" s="12"/>
      <c r="AD480" s="12"/>
      <c r="AE480" s="12"/>
      <c r="AF480" s="12"/>
      <c r="AG480" s="12"/>
    </row>
    <row r="481" spans="1:33" x14ac:dyDescent="1.1499999999999999">
      <c r="A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2"/>
      <c r="N481" s="12"/>
      <c r="O481" s="12"/>
      <c r="Z481" s="12"/>
      <c r="AB481" s="12"/>
      <c r="AC481" s="12"/>
      <c r="AD481" s="12"/>
      <c r="AE481" s="12"/>
      <c r="AF481" s="12"/>
      <c r="AG481" s="12"/>
    </row>
    <row r="482" spans="1:33" x14ac:dyDescent="1.1499999999999999">
      <c r="A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2"/>
      <c r="N482" s="12"/>
      <c r="O482" s="12"/>
      <c r="Z482" s="12"/>
      <c r="AB482" s="12"/>
      <c r="AC482" s="12"/>
      <c r="AD482" s="12"/>
      <c r="AE482" s="12"/>
      <c r="AF482" s="12"/>
      <c r="AG482" s="12"/>
    </row>
    <row r="483" spans="1:33" x14ac:dyDescent="1.1499999999999999">
      <c r="A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2"/>
      <c r="N483" s="12"/>
      <c r="O483" s="12"/>
      <c r="Z483" s="12"/>
      <c r="AB483" s="12"/>
      <c r="AC483" s="12"/>
      <c r="AD483" s="12"/>
      <c r="AE483" s="12"/>
      <c r="AF483" s="12"/>
      <c r="AG483" s="12"/>
    </row>
    <row r="484" spans="1:33" x14ac:dyDescent="1.1499999999999999">
      <c r="A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2"/>
      <c r="N484" s="12"/>
      <c r="O484" s="12"/>
      <c r="Z484" s="12"/>
      <c r="AB484" s="12"/>
      <c r="AC484" s="12"/>
      <c r="AD484" s="12"/>
      <c r="AE484" s="12"/>
      <c r="AF484" s="12"/>
      <c r="AG484" s="12"/>
    </row>
    <row r="485" spans="1:33" x14ac:dyDescent="1.1499999999999999">
      <c r="A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2"/>
      <c r="N485" s="12"/>
      <c r="O485" s="12"/>
      <c r="Z485" s="12"/>
      <c r="AB485" s="12"/>
      <c r="AC485" s="12"/>
      <c r="AD485" s="12"/>
      <c r="AE485" s="12"/>
      <c r="AF485" s="12"/>
      <c r="AG485" s="12"/>
    </row>
    <row r="486" spans="1:33" x14ac:dyDescent="1.1499999999999999">
      <c r="A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2"/>
      <c r="N486" s="12"/>
      <c r="O486" s="12"/>
      <c r="Z486" s="12"/>
      <c r="AB486" s="12"/>
      <c r="AC486" s="12"/>
      <c r="AD486" s="12"/>
      <c r="AE486" s="12"/>
      <c r="AF486" s="12"/>
      <c r="AG486" s="12"/>
    </row>
    <row r="487" spans="1:33" x14ac:dyDescent="1.1499999999999999">
      <c r="A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2"/>
      <c r="N487" s="12"/>
      <c r="O487" s="12"/>
      <c r="Z487" s="12"/>
      <c r="AB487" s="12"/>
      <c r="AC487" s="12"/>
      <c r="AD487" s="12"/>
      <c r="AE487" s="12"/>
      <c r="AF487" s="12"/>
      <c r="AG487" s="12"/>
    </row>
    <row r="488" spans="1:33" x14ac:dyDescent="1.1499999999999999">
      <c r="A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2"/>
      <c r="N488" s="12"/>
      <c r="O488" s="12"/>
      <c r="Z488" s="12"/>
      <c r="AB488" s="12"/>
      <c r="AC488" s="12"/>
      <c r="AD488" s="12"/>
      <c r="AE488" s="12"/>
      <c r="AF488" s="12"/>
      <c r="AG488" s="12"/>
    </row>
    <row r="489" spans="1:33" x14ac:dyDescent="1.1499999999999999">
      <c r="A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2"/>
      <c r="N489" s="12"/>
      <c r="O489" s="12"/>
      <c r="Z489" s="12"/>
      <c r="AB489" s="12"/>
      <c r="AC489" s="12"/>
      <c r="AD489" s="12"/>
      <c r="AE489" s="12"/>
      <c r="AF489" s="12"/>
      <c r="AG489" s="12"/>
    </row>
    <row r="490" spans="1:33" x14ac:dyDescent="1.1499999999999999">
      <c r="A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2"/>
      <c r="N490" s="12"/>
      <c r="O490" s="12"/>
      <c r="Z490" s="12"/>
      <c r="AB490" s="12"/>
      <c r="AC490" s="12"/>
      <c r="AD490" s="12"/>
      <c r="AE490" s="12"/>
      <c r="AF490" s="12"/>
      <c r="AG490" s="12"/>
    </row>
    <row r="491" spans="1:33" x14ac:dyDescent="1.1499999999999999">
      <c r="A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2"/>
      <c r="N491" s="12"/>
      <c r="O491" s="12"/>
      <c r="Z491" s="12"/>
      <c r="AB491" s="12"/>
      <c r="AC491" s="12"/>
      <c r="AD491" s="12"/>
      <c r="AE491" s="12"/>
      <c r="AF491" s="12"/>
      <c r="AG491" s="12"/>
    </row>
    <row r="492" spans="1:33" x14ac:dyDescent="1.1499999999999999">
      <c r="A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2"/>
      <c r="N492" s="12"/>
      <c r="O492" s="12"/>
      <c r="Z492" s="12"/>
      <c r="AB492" s="12"/>
      <c r="AC492" s="12"/>
      <c r="AD492" s="12"/>
      <c r="AE492" s="12"/>
      <c r="AF492" s="12"/>
      <c r="AG492" s="12"/>
    </row>
    <row r="493" spans="1:33" x14ac:dyDescent="1.1499999999999999">
      <c r="A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2"/>
      <c r="N493" s="12"/>
      <c r="O493" s="12"/>
      <c r="Z493" s="12"/>
      <c r="AB493" s="12"/>
      <c r="AC493" s="12"/>
      <c r="AD493" s="12"/>
      <c r="AE493" s="12"/>
      <c r="AF493" s="12"/>
      <c r="AG493" s="12"/>
    </row>
    <row r="494" spans="1:33" x14ac:dyDescent="1.1499999999999999">
      <c r="A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2"/>
      <c r="N494" s="12"/>
      <c r="O494" s="12"/>
      <c r="Z494" s="12"/>
      <c r="AB494" s="12"/>
      <c r="AC494" s="12"/>
      <c r="AD494" s="12"/>
      <c r="AE494" s="12"/>
      <c r="AF494" s="12"/>
      <c r="AG494" s="12"/>
    </row>
    <row r="495" spans="1:33" x14ac:dyDescent="1.1499999999999999">
      <c r="A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2"/>
      <c r="N495" s="12"/>
      <c r="O495" s="12"/>
      <c r="Z495" s="12"/>
      <c r="AB495" s="12"/>
      <c r="AC495" s="12"/>
      <c r="AD495" s="12"/>
      <c r="AE495" s="12"/>
      <c r="AF495" s="12"/>
      <c r="AG495" s="12"/>
    </row>
    <row r="496" spans="1:33" x14ac:dyDescent="1.1499999999999999">
      <c r="A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2"/>
      <c r="N496" s="12"/>
      <c r="O496" s="12"/>
      <c r="Z496" s="12"/>
      <c r="AB496" s="12"/>
      <c r="AC496" s="12"/>
      <c r="AD496" s="12"/>
      <c r="AE496" s="12"/>
      <c r="AF496" s="12"/>
      <c r="AG496" s="12"/>
    </row>
    <row r="497" spans="1:33" x14ac:dyDescent="1.1499999999999999">
      <c r="A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2"/>
      <c r="N497" s="12"/>
      <c r="O497" s="12"/>
      <c r="Z497" s="12"/>
      <c r="AB497" s="12"/>
      <c r="AC497" s="12"/>
      <c r="AD497" s="12"/>
      <c r="AE497" s="12"/>
      <c r="AF497" s="12"/>
      <c r="AG497" s="12"/>
    </row>
    <row r="498" spans="1:33" x14ac:dyDescent="1.1499999999999999">
      <c r="A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2"/>
      <c r="N498" s="12"/>
      <c r="O498" s="12"/>
      <c r="Z498" s="12"/>
      <c r="AB498" s="12"/>
      <c r="AC498" s="12"/>
      <c r="AD498" s="12"/>
      <c r="AE498" s="12"/>
      <c r="AF498" s="12"/>
      <c r="AG498" s="12"/>
    </row>
    <row r="499" spans="1:33" x14ac:dyDescent="1.1499999999999999">
      <c r="A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2"/>
      <c r="N499" s="12"/>
      <c r="O499" s="12"/>
      <c r="Z499" s="12"/>
      <c r="AB499" s="12"/>
      <c r="AC499" s="12"/>
      <c r="AD499" s="12"/>
      <c r="AE499" s="12"/>
      <c r="AF499" s="12"/>
      <c r="AG499" s="12"/>
    </row>
    <row r="500" spans="1:33" x14ac:dyDescent="1.1499999999999999">
      <c r="A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2"/>
      <c r="N500" s="12"/>
      <c r="O500" s="12"/>
      <c r="Z500" s="12"/>
      <c r="AB500" s="12"/>
      <c r="AC500" s="12"/>
      <c r="AD500" s="12"/>
      <c r="AE500" s="12"/>
      <c r="AF500" s="12"/>
      <c r="AG500" s="12"/>
    </row>
    <row r="501" spans="1:33" x14ac:dyDescent="1.1499999999999999">
      <c r="A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2"/>
      <c r="N501" s="12"/>
      <c r="O501" s="12"/>
      <c r="Z501" s="12"/>
      <c r="AB501" s="12"/>
      <c r="AC501" s="12"/>
      <c r="AD501" s="12"/>
      <c r="AE501" s="12"/>
      <c r="AF501" s="12"/>
      <c r="AG501" s="12"/>
    </row>
    <row r="502" spans="1:33" x14ac:dyDescent="1.1499999999999999">
      <c r="A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2"/>
      <c r="N502" s="12"/>
      <c r="O502" s="12"/>
      <c r="Z502" s="12"/>
      <c r="AB502" s="12"/>
      <c r="AC502" s="12"/>
      <c r="AD502" s="12"/>
      <c r="AE502" s="12"/>
      <c r="AF502" s="12"/>
      <c r="AG502" s="12"/>
    </row>
    <row r="503" spans="1:33" x14ac:dyDescent="1.1499999999999999">
      <c r="A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2"/>
      <c r="N503" s="12"/>
      <c r="O503" s="12"/>
      <c r="Z503" s="12"/>
      <c r="AB503" s="12"/>
      <c r="AC503" s="12"/>
      <c r="AD503" s="12"/>
      <c r="AE503" s="12"/>
      <c r="AF503" s="12"/>
      <c r="AG503" s="12"/>
    </row>
    <row r="504" spans="1:33" x14ac:dyDescent="1.1499999999999999">
      <c r="A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2"/>
      <c r="N504" s="12"/>
      <c r="O504" s="12"/>
      <c r="Z504" s="12"/>
      <c r="AB504" s="12"/>
      <c r="AC504" s="12"/>
      <c r="AD504" s="12"/>
      <c r="AE504" s="12"/>
      <c r="AF504" s="12"/>
      <c r="AG504" s="12"/>
    </row>
    <row r="505" spans="1:33" x14ac:dyDescent="1.1499999999999999">
      <c r="A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2"/>
      <c r="N505" s="12"/>
      <c r="O505" s="12"/>
      <c r="Z505" s="12"/>
      <c r="AB505" s="12"/>
      <c r="AC505" s="12"/>
      <c r="AD505" s="12"/>
      <c r="AE505" s="12"/>
      <c r="AF505" s="12"/>
      <c r="AG505" s="12"/>
    </row>
    <row r="506" spans="1:33" x14ac:dyDescent="1.1499999999999999">
      <c r="A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2"/>
      <c r="N506" s="12"/>
      <c r="O506" s="12"/>
      <c r="Z506" s="12"/>
      <c r="AB506" s="12"/>
      <c r="AC506" s="12"/>
      <c r="AD506" s="12"/>
      <c r="AE506" s="12"/>
      <c r="AF506" s="12"/>
      <c r="AG506" s="12"/>
    </row>
    <row r="507" spans="1:33" x14ac:dyDescent="1.1499999999999999">
      <c r="A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2"/>
      <c r="N507" s="12"/>
      <c r="O507" s="12"/>
      <c r="Z507" s="12"/>
      <c r="AB507" s="12"/>
      <c r="AC507" s="12"/>
      <c r="AD507" s="12"/>
      <c r="AE507" s="12"/>
      <c r="AF507" s="12"/>
      <c r="AG507" s="12"/>
    </row>
    <row r="508" spans="1:33" x14ac:dyDescent="1.1499999999999999">
      <c r="A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2"/>
      <c r="N508" s="12"/>
      <c r="O508" s="12"/>
      <c r="Z508" s="12"/>
      <c r="AB508" s="12"/>
      <c r="AC508" s="12"/>
      <c r="AD508" s="12"/>
      <c r="AE508" s="12"/>
      <c r="AF508" s="12"/>
      <c r="AG508" s="12"/>
    </row>
    <row r="509" spans="1:33" x14ac:dyDescent="1.1499999999999999">
      <c r="A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2"/>
      <c r="N509" s="12"/>
      <c r="O509" s="12"/>
      <c r="Z509" s="12"/>
      <c r="AB509" s="12"/>
      <c r="AC509" s="12"/>
      <c r="AD509" s="12"/>
      <c r="AE509" s="12"/>
      <c r="AF509" s="12"/>
      <c r="AG509" s="12"/>
    </row>
    <row r="510" spans="1:33" x14ac:dyDescent="1.1499999999999999">
      <c r="A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2"/>
      <c r="N510" s="12"/>
      <c r="O510" s="12"/>
      <c r="Z510" s="12"/>
      <c r="AB510" s="12"/>
      <c r="AC510" s="12"/>
      <c r="AD510" s="12"/>
      <c r="AE510" s="12"/>
      <c r="AF510" s="12"/>
      <c r="AG510" s="12"/>
    </row>
    <row r="511" spans="1:33" x14ac:dyDescent="1.1499999999999999">
      <c r="A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2"/>
      <c r="N511" s="12"/>
      <c r="O511" s="12"/>
      <c r="Z511" s="12"/>
      <c r="AB511" s="12"/>
      <c r="AC511" s="12"/>
      <c r="AD511" s="12"/>
      <c r="AE511" s="12"/>
      <c r="AF511" s="12"/>
      <c r="AG511" s="12"/>
    </row>
    <row r="512" spans="1:33" x14ac:dyDescent="1.1499999999999999">
      <c r="A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2"/>
      <c r="N512" s="12"/>
      <c r="O512" s="12"/>
      <c r="Z512" s="12"/>
      <c r="AB512" s="12"/>
      <c r="AC512" s="12"/>
      <c r="AD512" s="12"/>
      <c r="AE512" s="12"/>
      <c r="AF512" s="12"/>
      <c r="AG512" s="12"/>
    </row>
    <row r="513" spans="1:33" x14ac:dyDescent="1.1499999999999999">
      <c r="A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2"/>
      <c r="N513" s="12"/>
      <c r="O513" s="12"/>
      <c r="Z513" s="12"/>
      <c r="AB513" s="12"/>
      <c r="AC513" s="12"/>
      <c r="AD513" s="12"/>
      <c r="AE513" s="12"/>
      <c r="AF513" s="12"/>
      <c r="AG513" s="12"/>
    </row>
    <row r="514" spans="1:33" x14ac:dyDescent="1.1499999999999999">
      <c r="A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2"/>
      <c r="N514" s="12"/>
      <c r="O514" s="12"/>
      <c r="Z514" s="12"/>
      <c r="AB514" s="12"/>
      <c r="AC514" s="12"/>
      <c r="AD514" s="12"/>
      <c r="AE514" s="12"/>
      <c r="AF514" s="12"/>
      <c r="AG514" s="12"/>
    </row>
    <row r="515" spans="1:33" x14ac:dyDescent="1.1499999999999999">
      <c r="A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2"/>
      <c r="N515" s="12"/>
      <c r="O515" s="12"/>
      <c r="Z515" s="12"/>
      <c r="AB515" s="12"/>
      <c r="AC515" s="12"/>
      <c r="AD515" s="12"/>
      <c r="AE515" s="12"/>
      <c r="AF515" s="12"/>
      <c r="AG515" s="12"/>
    </row>
    <row r="516" spans="1:33" x14ac:dyDescent="1.1499999999999999">
      <c r="A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2"/>
      <c r="N516" s="12"/>
      <c r="O516" s="12"/>
      <c r="Z516" s="12"/>
      <c r="AB516" s="12"/>
      <c r="AC516" s="12"/>
      <c r="AD516" s="12"/>
      <c r="AE516" s="12"/>
      <c r="AF516" s="12"/>
      <c r="AG516" s="12"/>
    </row>
    <row r="517" spans="1:33" x14ac:dyDescent="1.1499999999999999">
      <c r="A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2"/>
      <c r="N517" s="12"/>
      <c r="O517" s="12"/>
      <c r="Z517" s="12"/>
      <c r="AB517" s="12"/>
      <c r="AC517" s="12"/>
      <c r="AD517" s="12"/>
      <c r="AE517" s="12"/>
      <c r="AF517" s="12"/>
      <c r="AG517" s="12"/>
    </row>
    <row r="518" spans="1:33" x14ac:dyDescent="1.1499999999999999">
      <c r="A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2"/>
      <c r="N518" s="12"/>
      <c r="O518" s="12"/>
      <c r="Z518" s="12"/>
      <c r="AB518" s="12"/>
      <c r="AC518" s="12"/>
      <c r="AD518" s="12"/>
      <c r="AE518" s="12"/>
      <c r="AF518" s="12"/>
      <c r="AG518" s="12"/>
    </row>
    <row r="519" spans="1:33" x14ac:dyDescent="1.1499999999999999">
      <c r="A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2"/>
      <c r="N519" s="12"/>
      <c r="O519" s="12"/>
      <c r="Z519" s="12"/>
      <c r="AB519" s="12"/>
      <c r="AC519" s="12"/>
      <c r="AD519" s="12"/>
      <c r="AE519" s="12"/>
      <c r="AF519" s="12"/>
      <c r="AG519" s="12"/>
    </row>
    <row r="520" spans="1:33" x14ac:dyDescent="1.1499999999999999">
      <c r="A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2"/>
      <c r="N520" s="12"/>
      <c r="O520" s="12"/>
      <c r="Z520" s="12"/>
      <c r="AB520" s="12"/>
      <c r="AC520" s="12"/>
      <c r="AD520" s="12"/>
      <c r="AE520" s="12"/>
      <c r="AF520" s="12"/>
      <c r="AG520" s="12"/>
    </row>
    <row r="521" spans="1:33" x14ac:dyDescent="1.1499999999999999">
      <c r="A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2"/>
      <c r="N521" s="12"/>
      <c r="O521" s="12"/>
      <c r="Z521" s="12"/>
      <c r="AB521" s="12"/>
      <c r="AC521" s="12"/>
      <c r="AD521" s="12"/>
      <c r="AE521" s="12"/>
      <c r="AF521" s="12"/>
      <c r="AG521" s="12"/>
    </row>
    <row r="522" spans="1:33" x14ac:dyDescent="1.1499999999999999">
      <c r="A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2"/>
      <c r="N522" s="12"/>
      <c r="O522" s="12"/>
      <c r="Z522" s="12"/>
      <c r="AB522" s="12"/>
      <c r="AC522" s="12"/>
      <c r="AD522" s="12"/>
      <c r="AE522" s="12"/>
      <c r="AF522" s="12"/>
      <c r="AG522" s="12"/>
    </row>
    <row r="523" spans="1:33" x14ac:dyDescent="1.1499999999999999">
      <c r="A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2"/>
      <c r="N523" s="12"/>
      <c r="O523" s="12"/>
      <c r="Z523" s="12"/>
      <c r="AB523" s="12"/>
      <c r="AC523" s="12"/>
      <c r="AD523" s="12"/>
      <c r="AE523" s="12"/>
      <c r="AF523" s="12"/>
      <c r="AG523" s="12"/>
    </row>
    <row r="524" spans="1:33" x14ac:dyDescent="1.1499999999999999">
      <c r="A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2"/>
      <c r="N524" s="12"/>
      <c r="O524" s="12"/>
      <c r="Z524" s="12"/>
      <c r="AB524" s="12"/>
      <c r="AC524" s="12"/>
      <c r="AD524" s="12"/>
      <c r="AE524" s="12"/>
      <c r="AF524" s="12"/>
      <c r="AG524" s="12"/>
    </row>
    <row r="525" spans="1:33" x14ac:dyDescent="1.1499999999999999">
      <c r="A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2"/>
      <c r="N525" s="12"/>
      <c r="O525" s="12"/>
      <c r="Z525" s="12"/>
      <c r="AB525" s="12"/>
      <c r="AC525" s="12"/>
      <c r="AD525" s="12"/>
      <c r="AE525" s="12"/>
      <c r="AF525" s="12"/>
      <c r="AG525" s="12"/>
    </row>
    <row r="526" spans="1:33" x14ac:dyDescent="1.1499999999999999">
      <c r="A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2"/>
      <c r="N526" s="12"/>
      <c r="O526" s="12"/>
      <c r="Z526" s="12"/>
      <c r="AB526" s="12"/>
      <c r="AC526" s="12"/>
      <c r="AD526" s="12"/>
      <c r="AE526" s="12"/>
      <c r="AF526" s="12"/>
      <c r="AG526" s="12"/>
    </row>
    <row r="527" spans="1:33" x14ac:dyDescent="1.1499999999999999">
      <c r="A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2"/>
      <c r="N527" s="12"/>
      <c r="O527" s="12"/>
      <c r="Z527" s="12"/>
      <c r="AB527" s="12"/>
      <c r="AC527" s="12"/>
      <c r="AD527" s="12"/>
      <c r="AE527" s="12"/>
      <c r="AF527" s="12"/>
      <c r="AG527" s="12"/>
    </row>
    <row r="528" spans="1:33" x14ac:dyDescent="1.1499999999999999">
      <c r="A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2"/>
      <c r="N528" s="12"/>
      <c r="O528" s="12"/>
      <c r="Z528" s="12"/>
      <c r="AB528" s="12"/>
      <c r="AC528" s="12"/>
      <c r="AD528" s="12"/>
      <c r="AE528" s="12"/>
      <c r="AF528" s="12"/>
      <c r="AG528" s="12"/>
    </row>
    <row r="529" spans="1:33" x14ac:dyDescent="1.1499999999999999">
      <c r="A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2"/>
      <c r="N529" s="12"/>
      <c r="O529" s="12"/>
      <c r="Z529" s="12"/>
      <c r="AB529" s="12"/>
      <c r="AC529" s="12"/>
      <c r="AD529" s="12"/>
      <c r="AE529" s="12"/>
      <c r="AF529" s="12"/>
      <c r="AG529" s="12"/>
    </row>
    <row r="530" spans="1:33" x14ac:dyDescent="1.1499999999999999">
      <c r="A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2"/>
      <c r="N530" s="12"/>
      <c r="O530" s="12"/>
      <c r="Z530" s="12"/>
      <c r="AB530" s="12"/>
      <c r="AC530" s="12"/>
      <c r="AD530" s="12"/>
      <c r="AE530" s="12"/>
      <c r="AF530" s="12"/>
      <c r="AG530" s="12"/>
    </row>
    <row r="531" spans="1:33" x14ac:dyDescent="1.1499999999999999">
      <c r="A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2"/>
      <c r="N531" s="12"/>
      <c r="O531" s="12"/>
      <c r="Z531" s="12"/>
      <c r="AB531" s="12"/>
      <c r="AC531" s="12"/>
      <c r="AD531" s="12"/>
      <c r="AE531" s="12"/>
      <c r="AF531" s="12"/>
      <c r="AG531" s="12"/>
    </row>
    <row r="532" spans="1:33" x14ac:dyDescent="1.1499999999999999">
      <c r="A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2"/>
      <c r="N532" s="12"/>
      <c r="O532" s="12"/>
      <c r="Z532" s="12"/>
      <c r="AB532" s="12"/>
      <c r="AC532" s="12"/>
      <c r="AD532" s="12"/>
      <c r="AE532" s="12"/>
      <c r="AF532" s="12"/>
      <c r="AG532" s="12"/>
    </row>
    <row r="533" spans="1:33" x14ac:dyDescent="1.1499999999999999">
      <c r="A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2"/>
      <c r="N533" s="12"/>
      <c r="O533" s="12"/>
      <c r="Z533" s="12"/>
      <c r="AB533" s="12"/>
      <c r="AC533" s="12"/>
      <c r="AD533" s="12"/>
      <c r="AE533" s="12"/>
      <c r="AF533" s="12"/>
      <c r="AG533" s="12"/>
    </row>
    <row r="534" spans="1:33" x14ac:dyDescent="1.1499999999999999">
      <c r="A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2"/>
      <c r="N534" s="12"/>
      <c r="O534" s="12"/>
      <c r="Z534" s="12"/>
      <c r="AB534" s="12"/>
      <c r="AC534" s="12"/>
      <c r="AD534" s="12"/>
      <c r="AE534" s="12"/>
      <c r="AF534" s="12"/>
      <c r="AG534" s="12"/>
    </row>
    <row r="535" spans="1:33" x14ac:dyDescent="1.1499999999999999">
      <c r="A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2"/>
      <c r="N535" s="12"/>
      <c r="O535" s="12"/>
      <c r="Z535" s="12"/>
      <c r="AB535" s="12"/>
      <c r="AC535" s="12"/>
      <c r="AD535" s="12"/>
      <c r="AE535" s="12"/>
      <c r="AF535" s="12"/>
      <c r="AG535" s="12"/>
    </row>
    <row r="536" spans="1:33" x14ac:dyDescent="1.1499999999999999">
      <c r="A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2"/>
      <c r="N536" s="12"/>
      <c r="O536" s="12"/>
      <c r="Z536" s="12"/>
      <c r="AB536" s="12"/>
      <c r="AC536" s="12"/>
      <c r="AD536" s="12"/>
      <c r="AE536" s="12"/>
      <c r="AF536" s="12"/>
      <c r="AG536" s="12"/>
    </row>
    <row r="537" spans="1:33" x14ac:dyDescent="1.1499999999999999">
      <c r="A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2"/>
      <c r="N537" s="12"/>
      <c r="O537" s="12"/>
      <c r="Z537" s="12"/>
      <c r="AB537" s="12"/>
      <c r="AC537" s="12"/>
      <c r="AD537" s="12"/>
      <c r="AE537" s="12"/>
      <c r="AF537" s="12"/>
      <c r="AG537" s="12"/>
    </row>
    <row r="538" spans="1:33" x14ac:dyDescent="1.1499999999999999">
      <c r="A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2"/>
      <c r="N538" s="12"/>
      <c r="O538" s="12"/>
      <c r="Z538" s="12"/>
      <c r="AB538" s="12"/>
      <c r="AC538" s="12"/>
      <c r="AD538" s="12"/>
      <c r="AE538" s="12"/>
      <c r="AF538" s="12"/>
      <c r="AG538" s="12"/>
    </row>
    <row r="539" spans="1:33" x14ac:dyDescent="1.1499999999999999">
      <c r="A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2"/>
      <c r="N539" s="12"/>
      <c r="O539" s="12"/>
      <c r="Z539" s="12"/>
      <c r="AB539" s="12"/>
      <c r="AC539" s="12"/>
      <c r="AD539" s="12"/>
      <c r="AE539" s="12"/>
      <c r="AF539" s="12"/>
      <c r="AG539" s="12"/>
    </row>
    <row r="540" spans="1:33" x14ac:dyDescent="1.1499999999999999">
      <c r="A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2"/>
      <c r="N540" s="12"/>
      <c r="O540" s="12"/>
      <c r="Z540" s="12"/>
      <c r="AB540" s="12"/>
      <c r="AC540" s="12"/>
      <c r="AD540" s="12"/>
      <c r="AE540" s="12"/>
      <c r="AF540" s="12"/>
      <c r="AG540" s="12"/>
    </row>
    <row r="541" spans="1:33" x14ac:dyDescent="1.1499999999999999">
      <c r="A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2"/>
      <c r="N541" s="12"/>
      <c r="O541" s="12"/>
      <c r="Z541" s="12"/>
      <c r="AB541" s="12"/>
      <c r="AC541" s="12"/>
      <c r="AD541" s="12"/>
      <c r="AE541" s="12"/>
      <c r="AF541" s="12"/>
      <c r="AG541" s="12"/>
    </row>
    <row r="542" spans="1:33" x14ac:dyDescent="1.1499999999999999">
      <c r="A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2"/>
      <c r="N542" s="12"/>
      <c r="O542" s="12"/>
      <c r="Z542" s="12"/>
      <c r="AB542" s="12"/>
      <c r="AC542" s="12"/>
      <c r="AD542" s="12"/>
      <c r="AE542" s="12"/>
      <c r="AF542" s="12"/>
      <c r="AG542" s="12"/>
    </row>
    <row r="543" spans="1:33" x14ac:dyDescent="1.1499999999999999">
      <c r="A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2"/>
      <c r="N543" s="12"/>
      <c r="O543" s="12"/>
      <c r="Z543" s="12"/>
      <c r="AB543" s="12"/>
      <c r="AC543" s="12"/>
      <c r="AD543" s="12"/>
      <c r="AE543" s="12"/>
      <c r="AF543" s="12"/>
      <c r="AG543" s="12"/>
    </row>
    <row r="544" spans="1:33" x14ac:dyDescent="1.1499999999999999">
      <c r="A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2"/>
      <c r="N544" s="12"/>
      <c r="O544" s="12"/>
      <c r="Z544" s="12"/>
      <c r="AB544" s="12"/>
      <c r="AC544" s="12"/>
      <c r="AD544" s="12"/>
      <c r="AE544" s="12"/>
      <c r="AF544" s="12"/>
      <c r="AG544" s="12"/>
    </row>
    <row r="545" spans="1:33" x14ac:dyDescent="1.1499999999999999">
      <c r="A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2"/>
      <c r="N545" s="12"/>
      <c r="O545" s="12"/>
      <c r="Z545" s="12"/>
      <c r="AB545" s="12"/>
      <c r="AC545" s="12"/>
      <c r="AD545" s="12"/>
      <c r="AE545" s="12"/>
      <c r="AF545" s="12"/>
      <c r="AG545" s="12"/>
    </row>
    <row r="546" spans="1:33" x14ac:dyDescent="1.1499999999999999">
      <c r="A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2"/>
      <c r="N546" s="12"/>
      <c r="O546" s="12"/>
      <c r="Z546" s="12"/>
      <c r="AB546" s="12"/>
      <c r="AC546" s="12"/>
      <c r="AD546" s="12"/>
      <c r="AE546" s="12"/>
      <c r="AF546" s="12"/>
      <c r="AG546" s="12"/>
    </row>
    <row r="547" spans="1:33" x14ac:dyDescent="1.1499999999999999">
      <c r="A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2"/>
      <c r="N547" s="12"/>
      <c r="O547" s="12"/>
      <c r="Z547" s="12"/>
      <c r="AB547" s="12"/>
      <c r="AC547" s="12"/>
      <c r="AD547" s="12"/>
      <c r="AE547" s="12"/>
      <c r="AF547" s="12"/>
      <c r="AG547" s="12"/>
    </row>
    <row r="548" spans="1:33" x14ac:dyDescent="1.1499999999999999">
      <c r="A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2"/>
      <c r="N548" s="12"/>
      <c r="O548" s="12"/>
      <c r="Z548" s="12"/>
      <c r="AB548" s="12"/>
      <c r="AC548" s="12"/>
      <c r="AD548" s="12"/>
      <c r="AE548" s="12"/>
      <c r="AF548" s="12"/>
      <c r="AG548" s="12"/>
    </row>
    <row r="549" spans="1:33" x14ac:dyDescent="1.1499999999999999">
      <c r="A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2"/>
      <c r="N549" s="12"/>
      <c r="O549" s="12"/>
      <c r="Z549" s="12"/>
      <c r="AB549" s="12"/>
      <c r="AC549" s="12"/>
      <c r="AD549" s="12"/>
      <c r="AE549" s="12"/>
      <c r="AF549" s="12"/>
      <c r="AG549" s="12"/>
    </row>
    <row r="550" spans="1:33" x14ac:dyDescent="1.1499999999999999">
      <c r="A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2"/>
      <c r="N550" s="12"/>
      <c r="O550" s="12"/>
      <c r="Z550" s="12"/>
      <c r="AB550" s="12"/>
      <c r="AC550" s="12"/>
      <c r="AD550" s="12"/>
      <c r="AE550" s="12"/>
      <c r="AF550" s="12"/>
      <c r="AG550" s="12"/>
    </row>
    <row r="551" spans="1:33" x14ac:dyDescent="1.1499999999999999">
      <c r="A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2"/>
      <c r="N551" s="12"/>
      <c r="O551" s="12"/>
      <c r="Z551" s="12"/>
      <c r="AB551" s="12"/>
      <c r="AC551" s="12"/>
      <c r="AD551" s="12"/>
      <c r="AE551" s="12"/>
      <c r="AF551" s="12"/>
      <c r="AG551" s="12"/>
    </row>
    <row r="552" spans="1:33" x14ac:dyDescent="1.1499999999999999">
      <c r="A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2"/>
      <c r="N552" s="12"/>
      <c r="O552" s="12"/>
      <c r="Z552" s="12"/>
      <c r="AB552" s="12"/>
      <c r="AC552" s="12"/>
      <c r="AD552" s="12"/>
      <c r="AE552" s="12"/>
      <c r="AF552" s="12"/>
      <c r="AG552" s="12"/>
    </row>
    <row r="553" spans="1:33" x14ac:dyDescent="1.1499999999999999">
      <c r="A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2"/>
      <c r="N553" s="12"/>
      <c r="O553" s="12"/>
      <c r="Z553" s="12"/>
      <c r="AB553" s="12"/>
      <c r="AC553" s="12"/>
      <c r="AD553" s="12"/>
      <c r="AE553" s="12"/>
      <c r="AF553" s="12"/>
      <c r="AG553" s="12"/>
    </row>
    <row r="554" spans="1:33" x14ac:dyDescent="1.1499999999999999">
      <c r="A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2"/>
      <c r="N554" s="12"/>
      <c r="O554" s="12"/>
      <c r="Z554" s="12"/>
      <c r="AB554" s="12"/>
      <c r="AC554" s="12"/>
      <c r="AD554" s="12"/>
      <c r="AE554" s="12"/>
      <c r="AF554" s="12"/>
      <c r="AG554" s="12"/>
    </row>
    <row r="555" spans="1:33" x14ac:dyDescent="1.1499999999999999">
      <c r="A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2"/>
      <c r="N555" s="12"/>
      <c r="O555" s="12"/>
      <c r="Z555" s="12"/>
      <c r="AB555" s="12"/>
      <c r="AC555" s="12"/>
      <c r="AD555" s="12"/>
      <c r="AE555" s="12"/>
      <c r="AF555" s="12"/>
      <c r="AG555" s="12"/>
    </row>
    <row r="556" spans="1:33" x14ac:dyDescent="1.1499999999999999">
      <c r="A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2"/>
      <c r="N556" s="12"/>
      <c r="O556" s="12"/>
      <c r="Z556" s="12"/>
      <c r="AB556" s="12"/>
      <c r="AC556" s="12"/>
      <c r="AD556" s="12"/>
      <c r="AE556" s="12"/>
      <c r="AF556" s="12"/>
      <c r="AG556" s="12"/>
    </row>
    <row r="557" spans="1:33" x14ac:dyDescent="1.1499999999999999">
      <c r="A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2"/>
      <c r="N557" s="12"/>
      <c r="O557" s="12"/>
      <c r="Z557" s="12"/>
      <c r="AB557" s="12"/>
      <c r="AC557" s="12"/>
      <c r="AD557" s="12"/>
      <c r="AE557" s="12"/>
      <c r="AF557" s="12"/>
      <c r="AG557" s="12"/>
    </row>
    <row r="558" spans="1:33" x14ac:dyDescent="1.1499999999999999">
      <c r="A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2"/>
      <c r="N558" s="12"/>
      <c r="O558" s="12"/>
      <c r="Z558" s="12"/>
      <c r="AB558" s="12"/>
      <c r="AC558" s="12"/>
      <c r="AD558" s="12"/>
      <c r="AE558" s="12"/>
      <c r="AF558" s="12"/>
      <c r="AG558" s="12"/>
    </row>
    <row r="559" spans="1:33" x14ac:dyDescent="1.1499999999999999">
      <c r="A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2"/>
      <c r="N559" s="12"/>
      <c r="O559" s="12"/>
      <c r="Z559" s="12"/>
      <c r="AB559" s="12"/>
      <c r="AC559" s="12"/>
      <c r="AD559" s="12"/>
      <c r="AE559" s="12"/>
      <c r="AF559" s="12"/>
      <c r="AG559" s="12"/>
    </row>
    <row r="560" spans="1:33" x14ac:dyDescent="1.1499999999999999">
      <c r="A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2"/>
      <c r="N560" s="12"/>
      <c r="O560" s="12"/>
      <c r="Z560" s="12"/>
      <c r="AB560" s="12"/>
      <c r="AC560" s="12"/>
      <c r="AD560" s="12"/>
      <c r="AE560" s="12"/>
      <c r="AF560" s="12"/>
      <c r="AG560" s="12"/>
    </row>
    <row r="561" spans="1:33" x14ac:dyDescent="1.1499999999999999">
      <c r="A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2"/>
      <c r="N561" s="12"/>
      <c r="O561" s="12"/>
      <c r="Z561" s="12"/>
      <c r="AB561" s="12"/>
      <c r="AC561" s="12"/>
      <c r="AD561" s="12"/>
      <c r="AE561" s="12"/>
      <c r="AF561" s="12"/>
      <c r="AG561" s="12"/>
    </row>
    <row r="562" spans="1:33" x14ac:dyDescent="1.1499999999999999">
      <c r="A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2"/>
      <c r="N562" s="12"/>
      <c r="O562" s="12"/>
      <c r="Z562" s="12"/>
      <c r="AB562" s="12"/>
      <c r="AC562" s="12"/>
      <c r="AD562" s="12"/>
      <c r="AE562" s="12"/>
      <c r="AF562" s="12"/>
      <c r="AG562" s="12"/>
    </row>
    <row r="563" spans="1:33" x14ac:dyDescent="1.1499999999999999">
      <c r="A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2"/>
      <c r="N563" s="12"/>
      <c r="O563" s="12"/>
      <c r="Z563" s="12"/>
      <c r="AB563" s="12"/>
      <c r="AC563" s="12"/>
      <c r="AD563" s="12"/>
      <c r="AE563" s="12"/>
      <c r="AF563" s="12"/>
      <c r="AG563" s="12"/>
    </row>
    <row r="564" spans="1:33" x14ac:dyDescent="1.1499999999999999">
      <c r="A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2"/>
      <c r="N564" s="12"/>
      <c r="O564" s="12"/>
      <c r="Z564" s="12"/>
      <c r="AB564" s="12"/>
      <c r="AC564" s="12"/>
      <c r="AD564" s="12"/>
      <c r="AE564" s="12"/>
      <c r="AF564" s="12"/>
      <c r="AG564" s="12"/>
    </row>
    <row r="565" spans="1:33" x14ac:dyDescent="1.1499999999999999">
      <c r="A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2"/>
      <c r="N565" s="12"/>
      <c r="O565" s="12"/>
      <c r="Z565" s="12"/>
      <c r="AB565" s="12"/>
      <c r="AC565" s="12"/>
      <c r="AD565" s="12"/>
      <c r="AE565" s="12"/>
      <c r="AF565" s="12"/>
      <c r="AG565" s="12"/>
    </row>
    <row r="566" spans="1:33" x14ac:dyDescent="1.1499999999999999">
      <c r="A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2"/>
      <c r="N566" s="12"/>
      <c r="O566" s="12"/>
      <c r="Z566" s="12"/>
      <c r="AB566" s="12"/>
      <c r="AC566" s="12"/>
      <c r="AD566" s="12"/>
      <c r="AE566" s="12"/>
      <c r="AF566" s="12"/>
      <c r="AG566" s="12"/>
    </row>
    <row r="567" spans="1:33" x14ac:dyDescent="1.1499999999999999">
      <c r="A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2"/>
      <c r="N567" s="12"/>
      <c r="O567" s="12"/>
      <c r="Z567" s="12"/>
      <c r="AB567" s="12"/>
      <c r="AC567" s="12"/>
      <c r="AD567" s="12"/>
      <c r="AE567" s="12"/>
      <c r="AF567" s="12"/>
      <c r="AG567" s="12"/>
    </row>
    <row r="568" spans="1:33" x14ac:dyDescent="1.1499999999999999">
      <c r="A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2"/>
      <c r="N568" s="12"/>
      <c r="O568" s="12"/>
      <c r="Z568" s="12"/>
      <c r="AB568" s="12"/>
      <c r="AC568" s="12"/>
      <c r="AD568" s="12"/>
      <c r="AE568" s="12"/>
      <c r="AF568" s="12"/>
      <c r="AG568" s="12"/>
    </row>
    <row r="569" spans="1:33" x14ac:dyDescent="1.1499999999999999">
      <c r="A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2"/>
      <c r="N569" s="12"/>
      <c r="O569" s="12"/>
      <c r="Z569" s="12"/>
      <c r="AB569" s="12"/>
      <c r="AC569" s="12"/>
      <c r="AD569" s="12"/>
      <c r="AE569" s="12"/>
      <c r="AF569" s="12"/>
      <c r="AG569" s="12"/>
    </row>
    <row r="570" spans="1:33" x14ac:dyDescent="1.1499999999999999">
      <c r="A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2"/>
      <c r="N570" s="12"/>
      <c r="O570" s="12"/>
      <c r="Z570" s="12"/>
      <c r="AB570" s="12"/>
      <c r="AC570" s="12"/>
      <c r="AD570" s="12"/>
      <c r="AE570" s="12"/>
      <c r="AF570" s="12"/>
      <c r="AG570" s="12"/>
    </row>
    <row r="571" spans="1:33" x14ac:dyDescent="1.1499999999999999">
      <c r="A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2"/>
      <c r="N571" s="12"/>
      <c r="O571" s="12"/>
      <c r="Z571" s="12"/>
      <c r="AB571" s="12"/>
      <c r="AC571" s="12"/>
      <c r="AD571" s="12"/>
      <c r="AE571" s="12"/>
      <c r="AF571" s="12"/>
      <c r="AG571" s="12"/>
    </row>
    <row r="572" spans="1:33" x14ac:dyDescent="1.1499999999999999">
      <c r="A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2"/>
      <c r="N572" s="12"/>
      <c r="O572" s="12"/>
      <c r="Z572" s="12"/>
      <c r="AB572" s="12"/>
      <c r="AC572" s="12"/>
      <c r="AD572" s="12"/>
      <c r="AE572" s="12"/>
      <c r="AF572" s="12"/>
      <c r="AG572" s="12"/>
    </row>
    <row r="573" spans="1:33" x14ac:dyDescent="1.1499999999999999">
      <c r="A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2"/>
      <c r="N573" s="12"/>
      <c r="O573" s="12"/>
      <c r="Z573" s="12"/>
      <c r="AB573" s="12"/>
      <c r="AC573" s="12"/>
      <c r="AD573" s="12"/>
      <c r="AE573" s="12"/>
      <c r="AF573" s="12"/>
      <c r="AG573" s="12"/>
    </row>
    <row r="574" spans="1:33" x14ac:dyDescent="1.1499999999999999">
      <c r="A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2"/>
      <c r="N574" s="12"/>
      <c r="O574" s="12"/>
      <c r="Z574" s="12"/>
      <c r="AB574" s="12"/>
      <c r="AC574" s="12"/>
      <c r="AD574" s="12"/>
      <c r="AE574" s="12"/>
      <c r="AF574" s="12"/>
      <c r="AG574" s="12"/>
    </row>
    <row r="575" spans="1:33" x14ac:dyDescent="1.1499999999999999">
      <c r="A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2"/>
      <c r="N575" s="12"/>
      <c r="O575" s="12"/>
      <c r="Z575" s="12"/>
      <c r="AB575" s="12"/>
      <c r="AC575" s="12"/>
      <c r="AD575" s="12"/>
      <c r="AE575" s="12"/>
      <c r="AF575" s="12"/>
      <c r="AG575" s="12"/>
    </row>
    <row r="576" spans="1:33" x14ac:dyDescent="1.1499999999999999">
      <c r="A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2"/>
      <c r="N576" s="12"/>
      <c r="O576" s="12"/>
      <c r="Z576" s="12"/>
      <c r="AB576" s="12"/>
      <c r="AC576" s="12"/>
      <c r="AD576" s="12"/>
      <c r="AE576" s="12"/>
      <c r="AF576" s="12"/>
      <c r="AG576" s="12"/>
    </row>
    <row r="577" spans="1:33" x14ac:dyDescent="1.1499999999999999">
      <c r="A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2"/>
      <c r="N577" s="12"/>
      <c r="O577" s="12"/>
      <c r="Z577" s="12"/>
      <c r="AB577" s="12"/>
      <c r="AC577" s="12"/>
      <c r="AD577" s="12"/>
      <c r="AE577" s="12"/>
      <c r="AF577" s="12"/>
      <c r="AG577" s="12"/>
    </row>
    <row r="578" spans="1:33" x14ac:dyDescent="1.1499999999999999">
      <c r="A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2"/>
      <c r="N578" s="12"/>
      <c r="O578" s="12"/>
      <c r="Z578" s="12"/>
      <c r="AB578" s="12"/>
      <c r="AC578" s="12"/>
      <c r="AD578" s="12"/>
      <c r="AE578" s="12"/>
      <c r="AF578" s="12"/>
      <c r="AG578" s="12"/>
    </row>
    <row r="579" spans="1:33" x14ac:dyDescent="1.1499999999999999">
      <c r="A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2"/>
      <c r="N579" s="12"/>
      <c r="O579" s="12"/>
      <c r="Z579" s="12"/>
      <c r="AB579" s="12"/>
      <c r="AC579" s="12"/>
      <c r="AD579" s="12"/>
      <c r="AE579" s="12"/>
      <c r="AF579" s="12"/>
      <c r="AG579" s="12"/>
    </row>
    <row r="580" spans="1:33" x14ac:dyDescent="1.1499999999999999">
      <c r="A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2"/>
      <c r="N580" s="12"/>
      <c r="O580" s="12"/>
      <c r="Z580" s="12"/>
      <c r="AB580" s="12"/>
      <c r="AC580" s="12"/>
      <c r="AD580" s="12"/>
      <c r="AE580" s="12"/>
      <c r="AF580" s="12"/>
      <c r="AG580" s="12"/>
    </row>
    <row r="581" spans="1:33" x14ac:dyDescent="1.1499999999999999">
      <c r="A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2"/>
      <c r="N581" s="12"/>
      <c r="O581" s="12"/>
      <c r="Z581" s="12"/>
      <c r="AB581" s="12"/>
      <c r="AC581" s="12"/>
      <c r="AD581" s="12"/>
      <c r="AE581" s="12"/>
      <c r="AF581" s="12"/>
      <c r="AG581" s="12"/>
    </row>
    <row r="582" spans="1:33" x14ac:dyDescent="1.1499999999999999">
      <c r="A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2"/>
      <c r="N582" s="12"/>
      <c r="O582" s="12"/>
      <c r="Z582" s="12"/>
      <c r="AB582" s="12"/>
      <c r="AC582" s="12"/>
      <c r="AD582" s="12"/>
      <c r="AE582" s="12"/>
      <c r="AF582" s="12"/>
      <c r="AG582" s="12"/>
    </row>
    <row r="583" spans="1:33" x14ac:dyDescent="1.1499999999999999">
      <c r="A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2"/>
      <c r="N583" s="12"/>
      <c r="O583" s="12"/>
      <c r="Z583" s="12"/>
      <c r="AB583" s="12"/>
      <c r="AC583" s="12"/>
      <c r="AD583" s="12"/>
      <c r="AE583" s="12"/>
      <c r="AF583" s="12"/>
      <c r="AG583" s="12"/>
    </row>
    <row r="584" spans="1:33" x14ac:dyDescent="1.1499999999999999">
      <c r="A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2"/>
      <c r="N584" s="12"/>
      <c r="O584" s="12"/>
      <c r="Z584" s="12"/>
      <c r="AB584" s="12"/>
      <c r="AC584" s="12"/>
      <c r="AD584" s="12"/>
      <c r="AE584" s="12"/>
      <c r="AF584" s="12"/>
      <c r="AG584" s="12"/>
    </row>
    <row r="585" spans="1:33" x14ac:dyDescent="1.1499999999999999">
      <c r="A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2"/>
      <c r="N585" s="12"/>
      <c r="O585" s="12"/>
      <c r="Z585" s="12"/>
      <c r="AB585" s="12"/>
      <c r="AC585" s="12"/>
      <c r="AD585" s="12"/>
      <c r="AE585" s="12"/>
      <c r="AF585" s="12"/>
      <c r="AG585" s="12"/>
    </row>
    <row r="586" spans="1:33" x14ac:dyDescent="1.1499999999999999">
      <c r="A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2"/>
      <c r="N586" s="12"/>
      <c r="O586" s="12"/>
      <c r="Z586" s="12"/>
      <c r="AB586" s="12"/>
      <c r="AC586" s="12"/>
      <c r="AD586" s="12"/>
      <c r="AE586" s="12"/>
      <c r="AF586" s="12"/>
      <c r="AG586" s="12"/>
    </row>
    <row r="587" spans="1:33" x14ac:dyDescent="1.1499999999999999">
      <c r="A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2"/>
      <c r="N587" s="12"/>
      <c r="O587" s="12"/>
      <c r="Z587" s="12"/>
      <c r="AB587" s="12"/>
      <c r="AC587" s="12"/>
      <c r="AD587" s="12"/>
      <c r="AE587" s="12"/>
      <c r="AF587" s="12"/>
      <c r="AG587" s="12"/>
    </row>
    <row r="588" spans="1:33" x14ac:dyDescent="1.1499999999999999">
      <c r="A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2"/>
      <c r="N588" s="12"/>
      <c r="O588" s="12"/>
      <c r="Z588" s="12"/>
      <c r="AB588" s="12"/>
      <c r="AC588" s="12"/>
      <c r="AD588" s="12"/>
      <c r="AE588" s="12"/>
      <c r="AF588" s="12"/>
      <c r="AG588" s="12"/>
    </row>
    <row r="589" spans="1:33" x14ac:dyDescent="1.1499999999999999">
      <c r="A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2"/>
      <c r="N589" s="12"/>
      <c r="O589" s="12"/>
      <c r="Z589" s="12"/>
      <c r="AB589" s="12"/>
      <c r="AC589" s="12"/>
      <c r="AD589" s="12"/>
      <c r="AE589" s="12"/>
      <c r="AF589" s="12"/>
      <c r="AG589" s="12"/>
    </row>
    <row r="590" spans="1:33" x14ac:dyDescent="1.1499999999999999">
      <c r="A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2"/>
      <c r="N590" s="12"/>
      <c r="O590" s="12"/>
      <c r="Z590" s="12"/>
      <c r="AB590" s="12"/>
      <c r="AC590" s="12"/>
      <c r="AD590" s="12"/>
      <c r="AE590" s="12"/>
      <c r="AF590" s="12"/>
      <c r="AG590" s="12"/>
    </row>
    <row r="591" spans="1:33" x14ac:dyDescent="1.1499999999999999">
      <c r="A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2"/>
      <c r="N591" s="12"/>
      <c r="O591" s="12"/>
      <c r="Z591" s="12"/>
      <c r="AB591" s="12"/>
      <c r="AC591" s="12"/>
      <c r="AD591" s="12"/>
      <c r="AE591" s="12"/>
      <c r="AF591" s="12"/>
      <c r="AG591" s="12"/>
    </row>
    <row r="592" spans="1:33" x14ac:dyDescent="1.1499999999999999">
      <c r="A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2"/>
      <c r="N592" s="12"/>
      <c r="O592" s="12"/>
      <c r="Z592" s="12"/>
      <c r="AB592" s="12"/>
      <c r="AC592" s="12"/>
      <c r="AD592" s="12"/>
      <c r="AE592" s="12"/>
      <c r="AF592" s="12"/>
      <c r="AG592" s="12"/>
    </row>
    <row r="593" spans="1:33" x14ac:dyDescent="1.1499999999999999">
      <c r="A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2"/>
      <c r="N593" s="12"/>
      <c r="O593" s="12"/>
      <c r="Z593" s="12"/>
      <c r="AB593" s="12"/>
      <c r="AC593" s="12"/>
      <c r="AD593" s="12"/>
      <c r="AE593" s="12"/>
      <c r="AF593" s="12"/>
      <c r="AG593" s="12"/>
    </row>
    <row r="594" spans="1:33" x14ac:dyDescent="1.1499999999999999">
      <c r="A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2"/>
      <c r="N594" s="12"/>
      <c r="O594" s="12"/>
      <c r="Z594" s="12"/>
      <c r="AB594" s="12"/>
      <c r="AC594" s="12"/>
      <c r="AD594" s="12"/>
      <c r="AE594" s="12"/>
      <c r="AF594" s="12"/>
      <c r="AG594" s="12"/>
    </row>
    <row r="595" spans="1:33" x14ac:dyDescent="1.1499999999999999">
      <c r="A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2"/>
      <c r="N595" s="12"/>
      <c r="O595" s="12"/>
      <c r="Z595" s="12"/>
      <c r="AB595" s="12"/>
      <c r="AC595" s="12"/>
      <c r="AD595" s="12"/>
      <c r="AE595" s="12"/>
      <c r="AF595" s="12"/>
      <c r="AG595" s="12"/>
    </row>
    <row r="596" spans="1:33" x14ac:dyDescent="1.1499999999999999">
      <c r="A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2"/>
      <c r="N596" s="12"/>
      <c r="O596" s="12"/>
      <c r="Z596" s="12"/>
      <c r="AB596" s="12"/>
      <c r="AC596" s="12"/>
      <c r="AD596" s="12"/>
      <c r="AE596" s="12"/>
      <c r="AF596" s="12"/>
      <c r="AG596" s="12"/>
    </row>
    <row r="597" spans="1:33" x14ac:dyDescent="1.1499999999999999">
      <c r="A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2"/>
      <c r="N597" s="12"/>
      <c r="O597" s="12"/>
      <c r="Z597" s="12"/>
      <c r="AB597" s="12"/>
      <c r="AC597" s="12"/>
      <c r="AD597" s="12"/>
      <c r="AE597" s="12"/>
      <c r="AF597" s="12"/>
      <c r="AG597" s="12"/>
    </row>
    <row r="598" spans="1:33" x14ac:dyDescent="1.1499999999999999">
      <c r="A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2"/>
      <c r="N598" s="12"/>
      <c r="O598" s="12"/>
      <c r="Z598" s="12"/>
      <c r="AB598" s="12"/>
      <c r="AC598" s="12"/>
      <c r="AD598" s="12"/>
      <c r="AE598" s="12"/>
      <c r="AF598" s="12"/>
      <c r="AG598" s="12"/>
    </row>
    <row r="599" spans="1:33" x14ac:dyDescent="1.1499999999999999">
      <c r="A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2"/>
      <c r="N599" s="12"/>
      <c r="O599" s="12"/>
      <c r="Z599" s="12"/>
      <c r="AB599" s="12"/>
      <c r="AC599" s="12"/>
      <c r="AD599" s="12"/>
      <c r="AE599" s="12"/>
      <c r="AF599" s="12"/>
      <c r="AG599" s="12"/>
    </row>
    <row r="600" spans="1:33" x14ac:dyDescent="1.1499999999999999">
      <c r="A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2"/>
      <c r="N600" s="12"/>
      <c r="O600" s="12"/>
      <c r="Z600" s="12"/>
      <c r="AB600" s="12"/>
      <c r="AC600" s="12"/>
      <c r="AD600" s="12"/>
      <c r="AE600" s="12"/>
      <c r="AF600" s="12"/>
      <c r="AG600" s="12"/>
    </row>
    <row r="601" spans="1:33" x14ac:dyDescent="1.1499999999999999">
      <c r="A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2"/>
      <c r="N601" s="12"/>
      <c r="O601" s="12"/>
      <c r="Z601" s="12"/>
      <c r="AB601" s="12"/>
      <c r="AC601" s="12"/>
      <c r="AD601" s="12"/>
      <c r="AE601" s="12"/>
      <c r="AF601" s="12"/>
      <c r="AG601" s="12"/>
    </row>
    <row r="602" spans="1:33" x14ac:dyDescent="1.1499999999999999">
      <c r="A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2"/>
      <c r="N602" s="12"/>
      <c r="O602" s="12"/>
      <c r="Z602" s="12"/>
      <c r="AB602" s="12"/>
      <c r="AC602" s="12"/>
      <c r="AD602" s="12"/>
      <c r="AE602" s="12"/>
      <c r="AF602" s="12"/>
      <c r="AG602" s="12"/>
    </row>
    <row r="603" spans="1:33" x14ac:dyDescent="1.1499999999999999">
      <c r="A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2"/>
      <c r="N603" s="12"/>
      <c r="O603" s="12"/>
      <c r="Z603" s="12"/>
      <c r="AB603" s="12"/>
      <c r="AC603" s="12"/>
      <c r="AD603" s="12"/>
      <c r="AE603" s="12"/>
      <c r="AF603" s="12"/>
      <c r="AG603" s="12"/>
    </row>
    <row r="604" spans="1:33" x14ac:dyDescent="1.1499999999999999">
      <c r="A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2"/>
      <c r="N604" s="12"/>
      <c r="O604" s="12"/>
      <c r="Z604" s="12"/>
      <c r="AB604" s="12"/>
      <c r="AC604" s="12"/>
      <c r="AD604" s="12"/>
      <c r="AE604" s="12"/>
      <c r="AF604" s="12"/>
      <c r="AG604" s="12"/>
    </row>
    <row r="605" spans="1:33" x14ac:dyDescent="1.1499999999999999">
      <c r="A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2"/>
      <c r="N605" s="12"/>
      <c r="O605" s="12"/>
      <c r="Z605" s="12"/>
      <c r="AB605" s="12"/>
      <c r="AC605" s="12"/>
      <c r="AD605" s="12"/>
      <c r="AE605" s="12"/>
      <c r="AF605" s="12"/>
      <c r="AG605" s="12"/>
    </row>
    <row r="606" spans="1:33" x14ac:dyDescent="1.1499999999999999">
      <c r="A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2"/>
      <c r="N606" s="12"/>
      <c r="O606" s="12"/>
      <c r="Z606" s="12"/>
      <c r="AB606" s="12"/>
      <c r="AC606" s="12"/>
      <c r="AD606" s="12"/>
      <c r="AE606" s="12"/>
      <c r="AF606" s="12"/>
      <c r="AG606" s="12"/>
    </row>
    <row r="607" spans="1:33" x14ac:dyDescent="1.1499999999999999">
      <c r="A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2"/>
      <c r="N607" s="12"/>
      <c r="O607" s="12"/>
      <c r="Z607" s="12"/>
      <c r="AB607" s="12"/>
      <c r="AC607" s="12"/>
      <c r="AD607" s="12"/>
      <c r="AE607" s="12"/>
      <c r="AF607" s="12"/>
      <c r="AG607" s="12"/>
    </row>
    <row r="608" spans="1:33" x14ac:dyDescent="1.1499999999999999">
      <c r="A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2"/>
      <c r="N608" s="12"/>
      <c r="O608" s="12"/>
      <c r="Z608" s="12"/>
      <c r="AB608" s="12"/>
      <c r="AC608" s="12"/>
      <c r="AD608" s="12"/>
      <c r="AE608" s="12"/>
      <c r="AF608" s="12"/>
      <c r="AG608" s="12"/>
    </row>
    <row r="609" spans="1:33" x14ac:dyDescent="1.1499999999999999">
      <c r="A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2"/>
      <c r="N609" s="12"/>
      <c r="O609" s="12"/>
      <c r="Z609" s="12"/>
      <c r="AB609" s="12"/>
      <c r="AC609" s="12"/>
      <c r="AD609" s="12"/>
      <c r="AE609" s="12"/>
      <c r="AF609" s="12"/>
      <c r="AG609" s="12"/>
    </row>
    <row r="610" spans="1:33" x14ac:dyDescent="1.1499999999999999">
      <c r="A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2"/>
      <c r="N610" s="12"/>
      <c r="O610" s="12"/>
      <c r="Z610" s="12"/>
      <c r="AB610" s="12"/>
      <c r="AC610" s="12"/>
      <c r="AD610" s="12"/>
      <c r="AE610" s="12"/>
      <c r="AF610" s="12"/>
      <c r="AG610" s="12"/>
    </row>
    <row r="611" spans="1:33" x14ac:dyDescent="1.1499999999999999">
      <c r="A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2"/>
      <c r="N611" s="12"/>
      <c r="O611" s="12"/>
      <c r="Z611" s="12"/>
      <c r="AB611" s="12"/>
      <c r="AC611" s="12"/>
      <c r="AD611" s="12"/>
      <c r="AE611" s="12"/>
      <c r="AF611" s="12"/>
      <c r="AG611" s="12"/>
    </row>
    <row r="612" spans="1:33" x14ac:dyDescent="1.1499999999999999">
      <c r="A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2"/>
      <c r="N612" s="12"/>
      <c r="O612" s="12"/>
      <c r="Z612" s="12"/>
      <c r="AB612" s="12"/>
      <c r="AC612" s="12"/>
      <c r="AD612" s="12"/>
      <c r="AE612" s="12"/>
      <c r="AF612" s="12"/>
      <c r="AG612" s="12"/>
    </row>
    <row r="613" spans="1:33" x14ac:dyDescent="1.1499999999999999">
      <c r="A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2"/>
      <c r="N613" s="12"/>
      <c r="O613" s="12"/>
      <c r="Z613" s="12"/>
      <c r="AB613" s="12"/>
      <c r="AC613" s="12"/>
      <c r="AD613" s="12"/>
      <c r="AE613" s="12"/>
      <c r="AF613" s="12"/>
      <c r="AG613" s="12"/>
    </row>
    <row r="614" spans="1:33" x14ac:dyDescent="1.1499999999999999">
      <c r="A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2"/>
      <c r="N614" s="12"/>
      <c r="O614" s="12"/>
      <c r="Z614" s="12"/>
      <c r="AB614" s="12"/>
      <c r="AC614" s="12"/>
      <c r="AD614" s="12"/>
      <c r="AE614" s="12"/>
      <c r="AF614" s="12"/>
      <c r="AG614" s="12"/>
    </row>
    <row r="615" spans="1:33" x14ac:dyDescent="1.1499999999999999">
      <c r="A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2"/>
      <c r="N615" s="12"/>
      <c r="O615" s="12"/>
      <c r="Z615" s="12"/>
      <c r="AB615" s="12"/>
      <c r="AC615" s="12"/>
      <c r="AD615" s="12"/>
      <c r="AE615" s="12"/>
      <c r="AF615" s="12"/>
      <c r="AG615" s="12"/>
    </row>
    <row r="616" spans="1:33" x14ac:dyDescent="1.1499999999999999">
      <c r="A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2"/>
      <c r="N616" s="12"/>
      <c r="O616" s="12"/>
      <c r="Z616" s="12"/>
      <c r="AB616" s="12"/>
      <c r="AC616" s="12"/>
      <c r="AD616" s="12"/>
      <c r="AE616" s="12"/>
      <c r="AF616" s="12"/>
      <c r="AG616" s="12"/>
    </row>
    <row r="617" spans="1:33" x14ac:dyDescent="1.1499999999999999">
      <c r="A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2"/>
      <c r="N617" s="12"/>
      <c r="O617" s="12"/>
      <c r="Z617" s="12"/>
      <c r="AB617" s="12"/>
      <c r="AC617" s="12"/>
      <c r="AD617" s="12"/>
      <c r="AE617" s="12"/>
      <c r="AF617" s="12"/>
      <c r="AG617" s="12"/>
    </row>
    <row r="618" spans="1:33" x14ac:dyDescent="1.1499999999999999">
      <c r="A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2"/>
      <c r="N618" s="12"/>
      <c r="O618" s="12"/>
      <c r="Z618" s="12"/>
      <c r="AB618" s="12"/>
      <c r="AC618" s="12"/>
      <c r="AD618" s="12"/>
      <c r="AE618" s="12"/>
      <c r="AF618" s="12"/>
      <c r="AG618" s="12"/>
    </row>
    <row r="619" spans="1:33" x14ac:dyDescent="1.1499999999999999">
      <c r="A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2"/>
      <c r="N619" s="12"/>
      <c r="O619" s="12"/>
      <c r="Z619" s="12"/>
      <c r="AB619" s="12"/>
      <c r="AC619" s="12"/>
      <c r="AD619" s="12"/>
      <c r="AE619" s="12"/>
      <c r="AF619" s="12"/>
      <c r="AG619" s="12"/>
    </row>
    <row r="620" spans="1:33" x14ac:dyDescent="1.1499999999999999">
      <c r="A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2"/>
      <c r="N620" s="12"/>
      <c r="O620" s="12"/>
      <c r="Z620" s="12"/>
      <c r="AB620" s="12"/>
      <c r="AC620" s="12"/>
      <c r="AD620" s="12"/>
      <c r="AE620" s="12"/>
      <c r="AF620" s="12"/>
      <c r="AG620" s="12"/>
    </row>
    <row r="621" spans="1:33" x14ac:dyDescent="1.1499999999999999">
      <c r="A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2"/>
      <c r="N621" s="12"/>
      <c r="O621" s="12"/>
      <c r="Z621" s="12"/>
      <c r="AB621" s="12"/>
      <c r="AC621" s="12"/>
      <c r="AD621" s="12"/>
      <c r="AE621" s="12"/>
      <c r="AF621" s="12"/>
      <c r="AG621" s="12"/>
    </row>
    <row r="622" spans="1:33" x14ac:dyDescent="1.1499999999999999">
      <c r="A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2"/>
      <c r="N622" s="12"/>
      <c r="O622" s="12"/>
      <c r="Z622" s="12"/>
      <c r="AB622" s="12"/>
      <c r="AC622" s="12"/>
      <c r="AD622" s="12"/>
      <c r="AE622" s="12"/>
      <c r="AF622" s="12"/>
      <c r="AG622" s="12"/>
    </row>
    <row r="623" spans="1:33" x14ac:dyDescent="1.1499999999999999">
      <c r="A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2"/>
      <c r="N623" s="12"/>
      <c r="O623" s="12"/>
      <c r="Z623" s="12"/>
      <c r="AB623" s="12"/>
      <c r="AC623" s="12"/>
      <c r="AD623" s="12"/>
      <c r="AE623" s="12"/>
      <c r="AF623" s="12"/>
      <c r="AG623" s="12"/>
    </row>
    <row r="624" spans="1:33" x14ac:dyDescent="1.1499999999999999">
      <c r="A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2"/>
      <c r="N624" s="12"/>
      <c r="O624" s="12"/>
      <c r="Z624" s="12"/>
      <c r="AB624" s="12"/>
      <c r="AC624" s="12"/>
      <c r="AD624" s="12"/>
      <c r="AE624" s="12"/>
      <c r="AF624" s="12"/>
      <c r="AG624" s="12"/>
    </row>
    <row r="625" spans="1:33" x14ac:dyDescent="1.1499999999999999">
      <c r="A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2"/>
      <c r="N625" s="12"/>
      <c r="O625" s="12"/>
      <c r="Z625" s="12"/>
      <c r="AB625" s="12"/>
      <c r="AC625" s="12"/>
      <c r="AD625" s="12"/>
      <c r="AE625" s="12"/>
      <c r="AF625" s="12"/>
      <c r="AG625" s="12"/>
    </row>
    <row r="626" spans="1:33" x14ac:dyDescent="1.1499999999999999">
      <c r="A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2"/>
      <c r="N626" s="12"/>
      <c r="O626" s="12"/>
      <c r="Z626" s="12"/>
      <c r="AB626" s="12"/>
      <c r="AC626" s="12"/>
      <c r="AD626" s="12"/>
      <c r="AE626" s="12"/>
      <c r="AF626" s="12"/>
      <c r="AG626" s="12"/>
    </row>
    <row r="627" spans="1:33" x14ac:dyDescent="1.1499999999999999">
      <c r="A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2"/>
      <c r="N627" s="12"/>
      <c r="O627" s="12"/>
      <c r="Z627" s="12"/>
      <c r="AB627" s="12"/>
      <c r="AC627" s="12"/>
      <c r="AD627" s="12"/>
      <c r="AE627" s="12"/>
      <c r="AF627" s="12"/>
      <c r="AG627" s="12"/>
    </row>
    <row r="628" spans="1:33" x14ac:dyDescent="1.1499999999999999">
      <c r="A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2"/>
      <c r="N628" s="12"/>
      <c r="O628" s="12"/>
      <c r="Z628" s="12"/>
      <c r="AB628" s="12"/>
      <c r="AC628" s="12"/>
      <c r="AD628" s="12"/>
      <c r="AE628" s="12"/>
      <c r="AF628" s="12"/>
      <c r="AG628" s="12"/>
    </row>
    <row r="629" spans="1:33" x14ac:dyDescent="1.1499999999999999">
      <c r="A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2"/>
      <c r="N629" s="12"/>
      <c r="O629" s="12"/>
      <c r="Z629" s="12"/>
      <c r="AB629" s="12"/>
      <c r="AC629" s="12"/>
      <c r="AD629" s="12"/>
      <c r="AE629" s="12"/>
      <c r="AF629" s="12"/>
      <c r="AG629" s="12"/>
    </row>
    <row r="630" spans="1:33" x14ac:dyDescent="1.1499999999999999">
      <c r="A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2"/>
      <c r="N630" s="12"/>
      <c r="O630" s="12"/>
      <c r="Z630" s="12"/>
      <c r="AB630" s="12"/>
      <c r="AC630" s="12"/>
      <c r="AD630" s="12"/>
      <c r="AE630" s="12"/>
      <c r="AF630" s="12"/>
      <c r="AG630" s="12"/>
    </row>
    <row r="631" spans="1:33" x14ac:dyDescent="1.1499999999999999">
      <c r="A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2"/>
      <c r="N631" s="12"/>
      <c r="O631" s="12"/>
      <c r="Z631" s="12"/>
      <c r="AB631" s="12"/>
      <c r="AC631" s="12"/>
      <c r="AD631" s="12"/>
      <c r="AE631" s="12"/>
      <c r="AF631" s="12"/>
      <c r="AG631" s="12"/>
    </row>
    <row r="632" spans="1:33" x14ac:dyDescent="1.1499999999999999">
      <c r="A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2"/>
      <c r="N632" s="12"/>
      <c r="O632" s="12"/>
      <c r="Z632" s="12"/>
      <c r="AB632" s="12"/>
      <c r="AC632" s="12"/>
      <c r="AD632" s="12"/>
      <c r="AE632" s="12"/>
      <c r="AF632" s="12"/>
      <c r="AG632" s="12"/>
    </row>
    <row r="633" spans="1:33" x14ac:dyDescent="1.1499999999999999">
      <c r="A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2"/>
      <c r="N633" s="12"/>
      <c r="O633" s="12"/>
      <c r="Z633" s="12"/>
      <c r="AB633" s="12"/>
      <c r="AC633" s="12"/>
      <c r="AD633" s="12"/>
      <c r="AE633" s="12"/>
      <c r="AF633" s="12"/>
      <c r="AG633" s="12"/>
    </row>
    <row r="634" spans="1:33" x14ac:dyDescent="1.1499999999999999">
      <c r="A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2"/>
      <c r="N634" s="12"/>
      <c r="O634" s="12"/>
      <c r="Z634" s="12"/>
      <c r="AB634" s="12"/>
      <c r="AC634" s="12"/>
      <c r="AD634" s="12"/>
      <c r="AE634" s="12"/>
      <c r="AF634" s="12"/>
      <c r="AG634" s="12"/>
    </row>
    <row r="635" spans="1:33" x14ac:dyDescent="1.1499999999999999">
      <c r="A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2"/>
      <c r="N635" s="12"/>
      <c r="O635" s="12"/>
      <c r="Z635" s="12"/>
      <c r="AB635" s="12"/>
      <c r="AC635" s="12"/>
      <c r="AD635" s="12"/>
      <c r="AE635" s="12"/>
      <c r="AF635" s="12"/>
      <c r="AG635" s="12"/>
    </row>
    <row r="636" spans="1:33" x14ac:dyDescent="1.1499999999999999">
      <c r="A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2"/>
      <c r="N636" s="12"/>
      <c r="O636" s="12"/>
      <c r="Z636" s="12"/>
      <c r="AB636" s="12"/>
      <c r="AC636" s="12"/>
      <c r="AD636" s="12"/>
      <c r="AE636" s="12"/>
      <c r="AF636" s="12"/>
      <c r="AG636" s="12"/>
    </row>
    <row r="637" spans="1:33" x14ac:dyDescent="1.1499999999999999">
      <c r="A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2"/>
      <c r="N637" s="12"/>
      <c r="O637" s="12"/>
      <c r="Z637" s="12"/>
      <c r="AB637" s="12"/>
      <c r="AC637" s="12"/>
      <c r="AD637" s="12"/>
      <c r="AE637" s="12"/>
      <c r="AF637" s="12"/>
      <c r="AG637" s="12"/>
    </row>
    <row r="638" spans="1:33" x14ac:dyDescent="1.1499999999999999">
      <c r="A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2"/>
      <c r="N638" s="12"/>
      <c r="O638" s="12"/>
      <c r="Z638" s="12"/>
      <c r="AB638" s="12"/>
      <c r="AC638" s="12"/>
      <c r="AD638" s="12"/>
      <c r="AE638" s="12"/>
      <c r="AF638" s="12"/>
      <c r="AG638" s="12"/>
    </row>
    <row r="639" spans="1:33" x14ac:dyDescent="1.1499999999999999">
      <c r="A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2"/>
      <c r="N639" s="12"/>
      <c r="O639" s="12"/>
      <c r="Z639" s="12"/>
      <c r="AB639" s="12"/>
      <c r="AC639" s="12"/>
      <c r="AD639" s="12"/>
      <c r="AE639" s="12"/>
      <c r="AF639" s="12"/>
      <c r="AG639" s="12"/>
    </row>
    <row r="640" spans="1:33" x14ac:dyDescent="1.1499999999999999">
      <c r="A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N640" s="25"/>
      <c r="O640" s="26"/>
      <c r="Z640" s="12"/>
      <c r="AB640" s="12"/>
      <c r="AC640" s="12"/>
      <c r="AD640" s="12"/>
      <c r="AE640" s="12"/>
      <c r="AF640" s="12"/>
      <c r="AG640" s="12"/>
    </row>
    <row r="641" spans="1:33" x14ac:dyDescent="1.1499999999999999">
      <c r="A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Z641" s="12"/>
      <c r="AB641" s="12"/>
      <c r="AC641" s="12"/>
      <c r="AD641" s="12"/>
      <c r="AE641" s="12"/>
      <c r="AF641" s="12"/>
      <c r="AG641" s="12"/>
    </row>
    <row r="642" spans="1:33" x14ac:dyDescent="1.1499999999999999">
      <c r="A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Z642" s="12"/>
      <c r="AB642" s="12"/>
      <c r="AC642" s="12"/>
      <c r="AD642" s="12"/>
      <c r="AE642" s="12"/>
      <c r="AF642" s="12"/>
      <c r="AG642" s="12"/>
    </row>
    <row r="643" spans="1:33" x14ac:dyDescent="1.1499999999999999">
      <c r="A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Z643" s="12"/>
      <c r="AB643" s="12"/>
      <c r="AC643" s="12"/>
      <c r="AD643" s="12"/>
      <c r="AE643" s="12"/>
      <c r="AF643" s="12"/>
      <c r="AG643" s="12"/>
    </row>
    <row r="644" spans="1:33" x14ac:dyDescent="1.1499999999999999">
      <c r="A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Z644" s="12"/>
      <c r="AB644" s="12"/>
      <c r="AC644" s="12"/>
      <c r="AD644" s="12"/>
      <c r="AE644" s="12"/>
      <c r="AF644" s="12"/>
      <c r="AG644" s="12"/>
    </row>
    <row r="645" spans="1:33" x14ac:dyDescent="1.1499999999999999">
      <c r="A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Z645" s="12"/>
      <c r="AB645" s="12"/>
      <c r="AC645" s="12"/>
      <c r="AD645" s="12"/>
      <c r="AE645" s="12"/>
      <c r="AF645" s="12"/>
      <c r="AG645" s="12"/>
    </row>
    <row r="646" spans="1:33" x14ac:dyDescent="1.1499999999999999">
      <c r="A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Z646" s="12"/>
      <c r="AB646" s="12"/>
      <c r="AC646" s="12"/>
      <c r="AD646" s="12"/>
      <c r="AE646" s="12"/>
      <c r="AF646" s="12"/>
      <c r="AG646" s="12"/>
    </row>
    <row r="647" spans="1:33" x14ac:dyDescent="1.1499999999999999">
      <c r="A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Z647" s="12"/>
      <c r="AB647" s="12"/>
      <c r="AC647" s="12"/>
      <c r="AD647" s="12"/>
      <c r="AE647" s="12"/>
      <c r="AF647" s="12"/>
      <c r="AG647" s="12"/>
    </row>
    <row r="648" spans="1:33" x14ac:dyDescent="1.1499999999999999">
      <c r="A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Z648" s="12"/>
      <c r="AB648" s="12"/>
      <c r="AC648" s="12"/>
      <c r="AD648" s="12"/>
      <c r="AE648" s="12"/>
      <c r="AF648" s="12"/>
      <c r="AG648" s="12"/>
    </row>
    <row r="649" spans="1:33" x14ac:dyDescent="1.1499999999999999">
      <c r="A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Z649" s="12"/>
      <c r="AB649" s="12"/>
      <c r="AC649" s="12"/>
      <c r="AD649" s="12"/>
      <c r="AE649" s="12"/>
      <c r="AF649" s="12"/>
      <c r="AG649" s="12"/>
    </row>
    <row r="650" spans="1:33" x14ac:dyDescent="1.1499999999999999">
      <c r="A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2"/>
      <c r="AB650" s="12"/>
      <c r="AC650" s="12"/>
      <c r="AD650" s="12"/>
      <c r="AE650" s="12"/>
      <c r="AF650" s="12"/>
      <c r="AG650" s="12"/>
    </row>
    <row r="651" spans="1:33" x14ac:dyDescent="1.1499999999999999">
      <c r="A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2"/>
      <c r="AB651" s="12"/>
      <c r="AC651" s="12"/>
      <c r="AD651" s="12"/>
      <c r="AE651" s="12"/>
      <c r="AF651" s="12"/>
      <c r="AG651" s="12"/>
    </row>
    <row r="652" spans="1:33" x14ac:dyDescent="1.1499999999999999">
      <c r="A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2"/>
      <c r="AB652" s="12"/>
      <c r="AC652" s="12"/>
      <c r="AD652" s="12"/>
      <c r="AE652" s="12"/>
      <c r="AF652" s="12"/>
      <c r="AG652" s="12"/>
    </row>
    <row r="653" spans="1:33" x14ac:dyDescent="1.1499999999999999">
      <c r="A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2"/>
      <c r="AB653" s="12"/>
      <c r="AC653" s="12"/>
      <c r="AD653" s="12"/>
      <c r="AE653" s="12"/>
      <c r="AF653" s="12"/>
      <c r="AG653" s="12"/>
    </row>
    <row r="654" spans="1:33" x14ac:dyDescent="1.1499999999999999">
      <c r="A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2"/>
      <c r="AB654" s="12"/>
      <c r="AC654" s="12"/>
      <c r="AD654" s="12"/>
      <c r="AE654" s="12"/>
      <c r="AF654" s="12"/>
      <c r="AG654" s="12"/>
    </row>
    <row r="655" spans="1:33" x14ac:dyDescent="1.1499999999999999">
      <c r="A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2"/>
      <c r="AB655" s="12"/>
      <c r="AC655" s="12"/>
      <c r="AD655" s="12"/>
      <c r="AE655" s="12"/>
      <c r="AF655" s="12"/>
      <c r="AG655" s="12"/>
    </row>
    <row r="656" spans="1:33" x14ac:dyDescent="1.1499999999999999">
      <c r="A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2"/>
      <c r="AB656" s="12"/>
      <c r="AC656" s="12"/>
      <c r="AD656" s="12"/>
      <c r="AE656" s="12"/>
      <c r="AF656" s="12"/>
      <c r="AG656" s="12"/>
    </row>
    <row r="657" spans="1:33" x14ac:dyDescent="1.1499999999999999">
      <c r="A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2"/>
      <c r="AB657" s="12"/>
      <c r="AC657" s="12"/>
      <c r="AD657" s="12"/>
      <c r="AE657" s="12"/>
      <c r="AF657" s="12"/>
      <c r="AG657" s="12"/>
    </row>
    <row r="658" spans="1:33" x14ac:dyDescent="1.1499999999999999">
      <c r="A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2"/>
      <c r="AB658" s="12"/>
      <c r="AC658" s="12"/>
      <c r="AD658" s="12"/>
      <c r="AE658" s="12"/>
      <c r="AF658" s="12"/>
      <c r="AG658" s="12"/>
    </row>
    <row r="659" spans="1:33" x14ac:dyDescent="1.1499999999999999">
      <c r="A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2"/>
      <c r="AB659" s="12"/>
      <c r="AC659" s="12"/>
      <c r="AD659" s="12"/>
      <c r="AE659" s="12"/>
      <c r="AF659" s="12"/>
      <c r="AG659" s="12"/>
    </row>
    <row r="660" spans="1:33" x14ac:dyDescent="1.1499999999999999">
      <c r="A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2"/>
      <c r="AB660" s="12"/>
      <c r="AC660" s="12"/>
      <c r="AD660" s="12"/>
      <c r="AE660" s="12"/>
      <c r="AF660" s="12"/>
      <c r="AG660" s="12"/>
    </row>
    <row r="661" spans="1:33" x14ac:dyDescent="1.1499999999999999">
      <c r="A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2"/>
      <c r="AB661" s="12"/>
      <c r="AC661" s="12"/>
      <c r="AD661" s="12"/>
      <c r="AE661" s="12"/>
      <c r="AF661" s="12"/>
      <c r="AG661" s="12"/>
    </row>
    <row r="662" spans="1:33" x14ac:dyDescent="1.1499999999999999">
      <c r="A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2"/>
      <c r="AB662" s="12"/>
      <c r="AC662" s="12"/>
      <c r="AD662" s="12"/>
      <c r="AE662" s="12"/>
      <c r="AF662" s="12"/>
      <c r="AG662" s="12"/>
    </row>
    <row r="663" spans="1:33" x14ac:dyDescent="1.1499999999999999">
      <c r="A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2"/>
      <c r="AB663" s="12"/>
      <c r="AC663" s="12"/>
      <c r="AD663" s="12"/>
      <c r="AE663" s="12"/>
      <c r="AF663" s="12"/>
      <c r="AG663" s="12"/>
    </row>
    <row r="664" spans="1:33" x14ac:dyDescent="1.1499999999999999">
      <c r="A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2"/>
      <c r="AB664" s="12"/>
      <c r="AC664" s="12"/>
      <c r="AD664" s="12"/>
      <c r="AE664" s="12"/>
      <c r="AF664" s="12"/>
      <c r="AG664" s="12"/>
    </row>
    <row r="665" spans="1:33" x14ac:dyDescent="1.1499999999999999">
      <c r="A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2"/>
      <c r="AB665" s="12"/>
      <c r="AC665" s="12"/>
      <c r="AD665" s="12"/>
      <c r="AE665" s="12"/>
      <c r="AF665" s="12"/>
      <c r="AG665" s="12"/>
    </row>
    <row r="666" spans="1:33" x14ac:dyDescent="1.1499999999999999">
      <c r="A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2"/>
      <c r="AB666" s="12"/>
      <c r="AC666" s="12"/>
      <c r="AD666" s="12"/>
      <c r="AE666" s="12"/>
      <c r="AF666" s="12"/>
      <c r="AG666" s="12"/>
    </row>
    <row r="667" spans="1:33" x14ac:dyDescent="1.1499999999999999">
      <c r="A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2"/>
      <c r="AB667" s="12"/>
      <c r="AC667" s="12"/>
      <c r="AD667" s="12"/>
      <c r="AE667" s="12"/>
      <c r="AF667" s="12"/>
      <c r="AG667" s="12"/>
    </row>
    <row r="668" spans="1:33" x14ac:dyDescent="1.1499999999999999">
      <c r="A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2"/>
      <c r="AB668" s="12"/>
      <c r="AC668" s="12"/>
      <c r="AD668" s="12"/>
      <c r="AE668" s="12"/>
      <c r="AF668" s="12"/>
      <c r="AG668" s="12"/>
    </row>
    <row r="669" spans="1:33" x14ac:dyDescent="1.1499999999999999">
      <c r="A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2"/>
      <c r="AB669" s="12"/>
      <c r="AC669" s="12"/>
      <c r="AD669" s="12"/>
      <c r="AE669" s="12"/>
      <c r="AF669" s="12"/>
      <c r="AG669" s="12"/>
    </row>
    <row r="670" spans="1:33" x14ac:dyDescent="1.1499999999999999">
      <c r="A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2"/>
      <c r="AB670" s="12"/>
      <c r="AC670" s="12"/>
      <c r="AD670" s="12"/>
      <c r="AE670" s="12"/>
      <c r="AF670" s="12"/>
      <c r="AG670" s="12"/>
    </row>
    <row r="671" spans="1:33" x14ac:dyDescent="1.1499999999999999">
      <c r="A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2"/>
      <c r="AB671" s="12"/>
      <c r="AC671" s="12"/>
      <c r="AD671" s="12"/>
      <c r="AE671" s="12"/>
      <c r="AF671" s="12"/>
      <c r="AG671" s="12"/>
    </row>
    <row r="672" spans="1:33" x14ac:dyDescent="1.1499999999999999">
      <c r="A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2"/>
      <c r="AB672" s="12"/>
      <c r="AC672" s="12"/>
      <c r="AD672" s="12"/>
      <c r="AE672" s="12"/>
      <c r="AF672" s="12"/>
      <c r="AG672" s="12"/>
    </row>
    <row r="673" spans="1:33" x14ac:dyDescent="1.1499999999999999">
      <c r="A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2"/>
      <c r="AB673" s="12"/>
      <c r="AC673" s="12"/>
      <c r="AD673" s="12"/>
      <c r="AE673" s="12"/>
      <c r="AF673" s="12"/>
      <c r="AG673" s="12"/>
    </row>
    <row r="674" spans="1:33" x14ac:dyDescent="1.1499999999999999">
      <c r="A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2"/>
      <c r="AB674" s="12"/>
      <c r="AC674" s="12"/>
      <c r="AD674" s="12"/>
      <c r="AE674" s="12"/>
      <c r="AF674" s="12"/>
      <c r="AG674" s="12"/>
    </row>
    <row r="675" spans="1:33" x14ac:dyDescent="1.1499999999999999">
      <c r="A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2"/>
      <c r="AB675" s="12"/>
      <c r="AC675" s="12"/>
      <c r="AD675" s="12"/>
      <c r="AE675" s="12"/>
      <c r="AF675" s="12"/>
      <c r="AG675" s="12"/>
    </row>
    <row r="676" spans="1:33" x14ac:dyDescent="1.1499999999999999">
      <c r="A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2"/>
      <c r="AB676" s="12"/>
      <c r="AC676" s="12"/>
      <c r="AD676" s="12"/>
      <c r="AE676" s="12"/>
      <c r="AF676" s="12"/>
      <c r="AG676" s="12"/>
    </row>
    <row r="677" spans="1:33" x14ac:dyDescent="1.1499999999999999">
      <c r="A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2"/>
      <c r="AB677" s="12"/>
      <c r="AC677" s="12"/>
      <c r="AD677" s="12"/>
      <c r="AE677" s="12"/>
      <c r="AF677" s="12"/>
      <c r="AG677" s="12"/>
    </row>
    <row r="678" spans="1:33" x14ac:dyDescent="1.1499999999999999">
      <c r="A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2"/>
      <c r="AB678" s="12"/>
      <c r="AC678" s="12"/>
      <c r="AD678" s="12"/>
      <c r="AE678" s="12"/>
      <c r="AF678" s="12"/>
      <c r="AG678" s="12"/>
    </row>
    <row r="679" spans="1:33" x14ac:dyDescent="1.1499999999999999">
      <c r="A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2"/>
      <c r="AB679" s="12"/>
      <c r="AC679" s="12"/>
      <c r="AD679" s="12"/>
      <c r="AE679" s="12"/>
      <c r="AF679" s="12"/>
      <c r="AG679" s="12"/>
    </row>
    <row r="680" spans="1:33" x14ac:dyDescent="1.1499999999999999">
      <c r="A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2"/>
      <c r="AB680" s="12"/>
      <c r="AC680" s="12"/>
      <c r="AD680" s="12"/>
      <c r="AE680" s="12"/>
      <c r="AF680" s="12"/>
      <c r="AG680" s="12"/>
    </row>
    <row r="681" spans="1:33" x14ac:dyDescent="1.1499999999999999">
      <c r="A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2"/>
      <c r="AB681" s="12"/>
      <c r="AC681" s="12"/>
      <c r="AD681" s="12"/>
      <c r="AE681" s="12"/>
      <c r="AF681" s="12"/>
      <c r="AG681" s="12"/>
    </row>
    <row r="682" spans="1:33" x14ac:dyDescent="1.1499999999999999">
      <c r="A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2"/>
      <c r="AB682" s="12"/>
      <c r="AC682" s="12"/>
      <c r="AD682" s="12"/>
      <c r="AE682" s="12"/>
      <c r="AF682" s="12"/>
      <c r="AG682" s="12"/>
    </row>
    <row r="683" spans="1:33" x14ac:dyDescent="1.1499999999999999">
      <c r="A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2"/>
      <c r="AB683" s="12"/>
      <c r="AC683" s="12"/>
      <c r="AD683" s="12"/>
      <c r="AE683" s="12"/>
      <c r="AF683" s="12"/>
      <c r="AG683" s="12"/>
    </row>
    <row r="684" spans="1:33" x14ac:dyDescent="1.1499999999999999">
      <c r="A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2"/>
      <c r="AB684" s="12"/>
      <c r="AC684" s="12"/>
      <c r="AD684" s="12"/>
      <c r="AE684" s="12"/>
      <c r="AF684" s="12"/>
      <c r="AG684" s="12"/>
    </row>
    <row r="685" spans="1:33" x14ac:dyDescent="1.1499999999999999">
      <c r="A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2"/>
      <c r="AB685" s="12"/>
      <c r="AC685" s="12"/>
      <c r="AD685" s="12"/>
      <c r="AE685" s="12"/>
      <c r="AF685" s="12"/>
      <c r="AG685" s="12"/>
    </row>
    <row r="686" spans="1:33" x14ac:dyDescent="1.1499999999999999">
      <c r="A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2"/>
      <c r="AB686" s="12"/>
      <c r="AC686" s="12"/>
      <c r="AD686" s="12"/>
      <c r="AE686" s="12"/>
      <c r="AF686" s="12"/>
      <c r="AG686" s="12"/>
    </row>
    <row r="687" spans="1:33" x14ac:dyDescent="1.1499999999999999">
      <c r="A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2"/>
      <c r="AB687" s="12"/>
      <c r="AC687" s="12"/>
      <c r="AD687" s="12"/>
      <c r="AE687" s="12"/>
      <c r="AF687" s="12"/>
      <c r="AG687" s="12"/>
    </row>
    <row r="688" spans="1:33" x14ac:dyDescent="1.1499999999999999">
      <c r="A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2"/>
      <c r="AB688" s="12"/>
      <c r="AC688" s="12"/>
      <c r="AD688" s="12"/>
      <c r="AE688" s="12"/>
      <c r="AF688" s="12"/>
      <c r="AG688" s="12"/>
    </row>
    <row r="689" spans="1:33" x14ac:dyDescent="1.1499999999999999">
      <c r="A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2"/>
      <c r="AB689" s="12"/>
      <c r="AC689" s="12"/>
      <c r="AD689" s="12"/>
      <c r="AE689" s="12"/>
      <c r="AF689" s="12"/>
      <c r="AG689" s="12"/>
    </row>
    <row r="690" spans="1:33" x14ac:dyDescent="1.1499999999999999">
      <c r="A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2"/>
      <c r="AB690" s="12"/>
      <c r="AC690" s="12"/>
      <c r="AD690" s="12"/>
      <c r="AE690" s="12"/>
      <c r="AF690" s="12"/>
      <c r="AG690" s="12"/>
    </row>
    <row r="691" spans="1:33" x14ac:dyDescent="1.1499999999999999">
      <c r="A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2"/>
      <c r="AB691" s="12"/>
      <c r="AC691" s="12"/>
      <c r="AD691" s="12"/>
      <c r="AE691" s="12"/>
      <c r="AF691" s="12"/>
      <c r="AG691" s="12"/>
    </row>
    <row r="692" spans="1:33" x14ac:dyDescent="1.1499999999999999">
      <c r="A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2"/>
      <c r="AB692" s="12"/>
      <c r="AC692" s="12"/>
      <c r="AD692" s="12"/>
      <c r="AE692" s="12"/>
      <c r="AF692" s="12"/>
      <c r="AG692" s="12"/>
    </row>
    <row r="693" spans="1:33" x14ac:dyDescent="1.1499999999999999">
      <c r="A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2"/>
      <c r="AB693" s="12"/>
      <c r="AC693" s="12"/>
      <c r="AD693" s="12"/>
      <c r="AE693" s="12"/>
      <c r="AF693" s="12"/>
      <c r="AG693" s="12"/>
    </row>
    <row r="694" spans="1:33" x14ac:dyDescent="1.1499999999999999">
      <c r="A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2"/>
      <c r="AB694" s="12"/>
      <c r="AC694" s="12"/>
      <c r="AD694" s="12"/>
      <c r="AE694" s="12"/>
      <c r="AF694" s="12"/>
      <c r="AG694" s="12"/>
    </row>
    <row r="695" spans="1:33" x14ac:dyDescent="1.1499999999999999">
      <c r="A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2"/>
      <c r="AB695" s="12"/>
      <c r="AC695" s="12"/>
      <c r="AD695" s="12"/>
      <c r="AE695" s="12"/>
      <c r="AF695" s="12"/>
      <c r="AG695" s="12"/>
    </row>
    <row r="696" spans="1:33" x14ac:dyDescent="1.1499999999999999">
      <c r="A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2"/>
      <c r="AB696" s="12"/>
      <c r="AC696" s="12"/>
      <c r="AD696" s="12"/>
      <c r="AE696" s="12"/>
      <c r="AF696" s="12"/>
      <c r="AG696" s="12"/>
    </row>
    <row r="697" spans="1:33" x14ac:dyDescent="1.1499999999999999">
      <c r="A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2"/>
      <c r="AB697" s="12"/>
      <c r="AC697" s="12"/>
      <c r="AD697" s="12"/>
      <c r="AE697" s="12"/>
      <c r="AF697" s="12"/>
      <c r="AG697" s="12"/>
    </row>
    <row r="698" spans="1:33" x14ac:dyDescent="1.1499999999999999">
      <c r="A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2"/>
      <c r="AB698" s="12"/>
      <c r="AC698" s="12"/>
      <c r="AD698" s="12"/>
      <c r="AE698" s="12"/>
      <c r="AF698" s="12"/>
      <c r="AG698" s="12"/>
    </row>
    <row r="699" spans="1:33" x14ac:dyDescent="1.1499999999999999">
      <c r="A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2"/>
      <c r="AB699" s="12"/>
      <c r="AC699" s="12"/>
      <c r="AD699" s="12"/>
      <c r="AE699" s="12"/>
      <c r="AF699" s="12"/>
      <c r="AG699" s="12"/>
    </row>
    <row r="700" spans="1:33" x14ac:dyDescent="1.1499999999999999">
      <c r="A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2"/>
      <c r="AB700" s="12"/>
      <c r="AC700" s="12"/>
      <c r="AD700" s="12"/>
      <c r="AE700" s="12"/>
      <c r="AF700" s="12"/>
      <c r="AG700" s="12"/>
    </row>
    <row r="701" spans="1:33" x14ac:dyDescent="1.1499999999999999">
      <c r="A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2"/>
      <c r="AB701" s="12"/>
      <c r="AC701" s="12"/>
      <c r="AD701" s="12"/>
      <c r="AE701" s="12"/>
      <c r="AF701" s="12"/>
      <c r="AG701" s="12"/>
    </row>
    <row r="702" spans="1:33" x14ac:dyDescent="1.1499999999999999">
      <c r="A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2"/>
      <c r="AB702" s="12"/>
      <c r="AC702" s="12"/>
      <c r="AD702" s="12"/>
      <c r="AE702" s="12"/>
      <c r="AF702" s="12"/>
      <c r="AG702" s="12"/>
    </row>
    <row r="703" spans="1:33" x14ac:dyDescent="1.1499999999999999">
      <c r="A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2"/>
      <c r="AB703" s="12"/>
      <c r="AC703" s="12"/>
      <c r="AD703" s="12"/>
      <c r="AE703" s="12"/>
      <c r="AF703" s="12"/>
      <c r="AG703" s="12"/>
    </row>
    <row r="704" spans="1:33" x14ac:dyDescent="1.1499999999999999">
      <c r="A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2"/>
      <c r="AB704" s="12"/>
      <c r="AC704" s="12"/>
      <c r="AD704" s="12"/>
      <c r="AE704" s="12"/>
      <c r="AF704" s="12"/>
      <c r="AG704" s="12"/>
    </row>
    <row r="705" spans="1:33" x14ac:dyDescent="1.1499999999999999">
      <c r="A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2"/>
      <c r="AB705" s="12"/>
      <c r="AC705" s="12"/>
      <c r="AD705" s="12"/>
      <c r="AE705" s="12"/>
      <c r="AF705" s="12"/>
      <c r="AG705" s="12"/>
    </row>
    <row r="706" spans="1:33" x14ac:dyDescent="1.1499999999999999">
      <c r="A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2"/>
      <c r="AB706" s="12"/>
      <c r="AC706" s="12"/>
      <c r="AD706" s="12"/>
      <c r="AE706" s="12"/>
      <c r="AF706" s="12"/>
      <c r="AG706" s="12"/>
    </row>
    <row r="707" spans="1:33" x14ac:dyDescent="1.1499999999999999">
      <c r="A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2"/>
      <c r="AB707" s="12"/>
      <c r="AC707" s="12"/>
      <c r="AD707" s="12"/>
      <c r="AE707" s="12"/>
      <c r="AF707" s="12"/>
      <c r="AG707" s="12"/>
    </row>
    <row r="708" spans="1:33" x14ac:dyDescent="1.1499999999999999">
      <c r="A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2"/>
      <c r="AB708" s="12"/>
      <c r="AC708" s="12"/>
      <c r="AD708" s="12"/>
      <c r="AE708" s="12"/>
      <c r="AF708" s="12"/>
      <c r="AG708" s="12"/>
    </row>
    <row r="709" spans="1:33" x14ac:dyDescent="1.1499999999999999">
      <c r="A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2"/>
      <c r="AB709" s="12"/>
      <c r="AC709" s="12"/>
      <c r="AD709" s="12"/>
      <c r="AE709" s="12"/>
      <c r="AF709" s="12"/>
      <c r="AG709" s="12"/>
    </row>
    <row r="710" spans="1:33" x14ac:dyDescent="1.1499999999999999">
      <c r="A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2"/>
      <c r="AB710" s="12"/>
      <c r="AC710" s="12"/>
      <c r="AD710" s="12"/>
      <c r="AE710" s="12"/>
      <c r="AF710" s="12"/>
      <c r="AG710" s="12"/>
    </row>
    <row r="711" spans="1:33" x14ac:dyDescent="1.1499999999999999">
      <c r="A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2"/>
      <c r="AB711" s="12"/>
      <c r="AC711" s="12"/>
      <c r="AD711" s="12"/>
      <c r="AE711" s="12"/>
      <c r="AF711" s="12"/>
      <c r="AG711" s="12"/>
    </row>
    <row r="712" spans="1:33" x14ac:dyDescent="1.1499999999999999">
      <c r="A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2"/>
      <c r="AB712" s="12"/>
      <c r="AC712" s="12"/>
      <c r="AD712" s="12"/>
      <c r="AE712" s="12"/>
      <c r="AF712" s="12"/>
      <c r="AG712" s="12"/>
    </row>
    <row r="713" spans="1:33" x14ac:dyDescent="1.1499999999999999">
      <c r="A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2"/>
      <c r="AB713" s="12"/>
      <c r="AC713" s="12"/>
      <c r="AD713" s="12"/>
      <c r="AE713" s="12"/>
      <c r="AF713" s="12"/>
      <c r="AG713" s="12"/>
    </row>
    <row r="714" spans="1:33" x14ac:dyDescent="1.1499999999999999">
      <c r="A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2"/>
      <c r="AB714" s="12"/>
      <c r="AC714" s="12"/>
      <c r="AD714" s="12"/>
      <c r="AE714" s="12"/>
      <c r="AF714" s="12"/>
      <c r="AG714" s="12"/>
    </row>
    <row r="715" spans="1:33" x14ac:dyDescent="1.1499999999999999">
      <c r="A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2"/>
      <c r="AB715" s="12"/>
      <c r="AC715" s="12"/>
      <c r="AD715" s="12"/>
      <c r="AE715" s="12"/>
      <c r="AF715" s="12"/>
      <c r="AG715" s="12"/>
    </row>
    <row r="716" spans="1:33" x14ac:dyDescent="1.1499999999999999">
      <c r="A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2"/>
      <c r="AB716" s="12"/>
      <c r="AC716" s="12"/>
      <c r="AD716" s="12"/>
      <c r="AE716" s="12"/>
      <c r="AF716" s="12"/>
      <c r="AG716" s="12"/>
    </row>
    <row r="717" spans="1:33" x14ac:dyDescent="1.1499999999999999">
      <c r="A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2"/>
      <c r="AB717" s="12"/>
      <c r="AC717" s="12"/>
      <c r="AD717" s="12"/>
      <c r="AE717" s="12"/>
      <c r="AF717" s="12"/>
      <c r="AG717" s="12"/>
    </row>
    <row r="718" spans="1:33" x14ac:dyDescent="1.1499999999999999">
      <c r="A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2"/>
      <c r="AB718" s="12"/>
      <c r="AC718" s="12"/>
      <c r="AD718" s="12"/>
      <c r="AE718" s="12"/>
      <c r="AF718" s="12"/>
      <c r="AG718" s="12"/>
    </row>
    <row r="719" spans="1:33" x14ac:dyDescent="1.1499999999999999">
      <c r="A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2"/>
      <c r="AB719" s="12"/>
      <c r="AC719" s="12"/>
      <c r="AD719" s="12"/>
      <c r="AE719" s="12"/>
      <c r="AF719" s="12"/>
      <c r="AG719" s="12"/>
    </row>
    <row r="720" spans="1:33" x14ac:dyDescent="1.1499999999999999">
      <c r="A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2"/>
      <c r="AB720" s="12"/>
      <c r="AC720" s="12"/>
      <c r="AD720" s="12"/>
      <c r="AE720" s="12"/>
      <c r="AF720" s="12"/>
      <c r="AG720" s="12"/>
    </row>
    <row r="721" spans="1:33" x14ac:dyDescent="1.1499999999999999">
      <c r="A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2"/>
      <c r="AB721" s="12"/>
      <c r="AC721" s="12"/>
      <c r="AD721" s="12"/>
      <c r="AE721" s="12"/>
      <c r="AF721" s="12"/>
      <c r="AG721" s="12"/>
    </row>
    <row r="722" spans="1:33" x14ac:dyDescent="1.1499999999999999">
      <c r="A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2"/>
      <c r="AB722" s="12"/>
      <c r="AC722" s="12"/>
      <c r="AD722" s="12"/>
      <c r="AE722" s="12"/>
      <c r="AF722" s="12"/>
      <c r="AG722" s="12"/>
    </row>
    <row r="723" spans="1:33" x14ac:dyDescent="1.1499999999999999">
      <c r="A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2"/>
      <c r="AB723" s="12"/>
      <c r="AC723" s="12"/>
      <c r="AD723" s="12"/>
      <c r="AE723" s="12"/>
      <c r="AF723" s="12"/>
      <c r="AG723" s="12"/>
    </row>
    <row r="724" spans="1:33" x14ac:dyDescent="1.1499999999999999">
      <c r="A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2"/>
      <c r="AB724" s="12"/>
      <c r="AC724" s="12"/>
      <c r="AD724" s="12"/>
      <c r="AE724" s="12"/>
      <c r="AF724" s="12"/>
      <c r="AG724" s="12"/>
    </row>
    <row r="725" spans="1:33" x14ac:dyDescent="1.1499999999999999">
      <c r="A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2"/>
      <c r="AB725" s="12"/>
      <c r="AC725" s="12"/>
      <c r="AD725" s="12"/>
      <c r="AE725" s="12"/>
      <c r="AF725" s="12"/>
      <c r="AG725" s="12"/>
    </row>
    <row r="726" spans="1:33" x14ac:dyDescent="1.1499999999999999">
      <c r="A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2"/>
      <c r="AB726" s="12"/>
      <c r="AC726" s="12"/>
      <c r="AD726" s="12"/>
      <c r="AE726" s="12"/>
      <c r="AF726" s="12"/>
      <c r="AG726" s="12"/>
    </row>
    <row r="727" spans="1:33" x14ac:dyDescent="1.1499999999999999">
      <c r="A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2"/>
      <c r="AB727" s="12"/>
      <c r="AC727" s="12"/>
      <c r="AD727" s="12"/>
      <c r="AE727" s="12"/>
      <c r="AF727" s="12"/>
      <c r="AG727" s="12"/>
    </row>
    <row r="728" spans="1:33" x14ac:dyDescent="1.1499999999999999">
      <c r="A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2"/>
      <c r="AB728" s="12"/>
      <c r="AC728" s="12"/>
      <c r="AD728" s="12"/>
      <c r="AE728" s="12"/>
      <c r="AF728" s="12"/>
      <c r="AG728" s="12"/>
    </row>
    <row r="729" spans="1:33" x14ac:dyDescent="1.1499999999999999">
      <c r="A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2"/>
      <c r="AB729" s="12"/>
      <c r="AC729" s="12"/>
      <c r="AD729" s="12"/>
      <c r="AE729" s="12"/>
      <c r="AF729" s="12"/>
      <c r="AG729" s="12"/>
    </row>
    <row r="730" spans="1:33" x14ac:dyDescent="1.1499999999999999">
      <c r="A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2"/>
      <c r="AB730" s="12"/>
      <c r="AC730" s="12"/>
      <c r="AD730" s="12"/>
      <c r="AE730" s="12"/>
      <c r="AF730" s="12"/>
      <c r="AG730" s="12"/>
    </row>
    <row r="731" spans="1:33" x14ac:dyDescent="1.1499999999999999">
      <c r="A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2"/>
      <c r="AB731" s="12"/>
      <c r="AC731" s="12"/>
      <c r="AD731" s="12"/>
      <c r="AE731" s="12"/>
      <c r="AF731" s="12"/>
      <c r="AG731" s="12"/>
    </row>
    <row r="732" spans="1:33" x14ac:dyDescent="1.1499999999999999">
      <c r="A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2"/>
      <c r="AB732" s="12"/>
      <c r="AC732" s="12"/>
      <c r="AD732" s="12"/>
      <c r="AE732" s="12"/>
      <c r="AF732" s="12"/>
      <c r="AG732" s="12"/>
    </row>
    <row r="733" spans="1:33" x14ac:dyDescent="1.1499999999999999">
      <c r="A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2"/>
      <c r="AB733" s="12"/>
      <c r="AC733" s="12"/>
      <c r="AD733" s="12"/>
      <c r="AE733" s="12"/>
      <c r="AF733" s="12"/>
      <c r="AG733" s="12"/>
    </row>
    <row r="734" spans="1:33" x14ac:dyDescent="1.1499999999999999">
      <c r="A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2"/>
      <c r="AB734" s="12"/>
      <c r="AC734" s="12"/>
      <c r="AD734" s="12"/>
      <c r="AE734" s="12"/>
      <c r="AF734" s="12"/>
      <c r="AG734" s="12"/>
    </row>
    <row r="735" spans="1:33" x14ac:dyDescent="1.1499999999999999">
      <c r="A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2"/>
      <c r="AB735" s="12"/>
      <c r="AC735" s="12"/>
      <c r="AD735" s="12"/>
      <c r="AE735" s="12"/>
      <c r="AF735" s="12"/>
      <c r="AG735" s="12"/>
    </row>
    <row r="736" spans="1:33" x14ac:dyDescent="1.1499999999999999">
      <c r="A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2"/>
      <c r="AB736" s="12"/>
      <c r="AC736" s="12"/>
      <c r="AD736" s="12"/>
      <c r="AE736" s="12"/>
      <c r="AF736" s="12"/>
      <c r="AG736" s="12"/>
    </row>
    <row r="737" spans="1:33" x14ac:dyDescent="1.1499999999999999">
      <c r="A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2"/>
      <c r="AB737" s="12"/>
      <c r="AC737" s="12"/>
      <c r="AD737" s="12"/>
      <c r="AE737" s="12"/>
      <c r="AF737" s="12"/>
      <c r="AG737" s="12"/>
    </row>
    <row r="738" spans="1:33" x14ac:dyDescent="1.1499999999999999">
      <c r="A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2"/>
      <c r="AB738" s="12"/>
      <c r="AC738" s="12"/>
      <c r="AD738" s="12"/>
      <c r="AE738" s="12"/>
      <c r="AF738" s="12"/>
      <c r="AG738" s="12"/>
    </row>
    <row r="739" spans="1:33" x14ac:dyDescent="1.1499999999999999">
      <c r="A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2"/>
      <c r="AB739" s="12"/>
      <c r="AC739" s="12"/>
      <c r="AD739" s="12"/>
      <c r="AE739" s="12"/>
      <c r="AF739" s="12"/>
      <c r="AG739" s="12"/>
    </row>
    <row r="740" spans="1:33" x14ac:dyDescent="1.1499999999999999">
      <c r="A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2"/>
      <c r="AB740" s="12"/>
      <c r="AC740" s="12"/>
      <c r="AD740" s="12"/>
      <c r="AE740" s="12"/>
      <c r="AF740" s="12"/>
      <c r="AG740" s="12"/>
    </row>
    <row r="741" spans="1:33" x14ac:dyDescent="1.1499999999999999">
      <c r="A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2"/>
      <c r="AB741" s="12"/>
      <c r="AC741" s="12"/>
      <c r="AD741" s="12"/>
      <c r="AE741" s="12"/>
      <c r="AF741" s="12"/>
      <c r="AG741" s="12"/>
    </row>
    <row r="742" spans="1:33" x14ac:dyDescent="1.1499999999999999">
      <c r="A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2"/>
      <c r="AB742" s="12"/>
      <c r="AC742" s="12"/>
      <c r="AD742" s="12"/>
      <c r="AE742" s="12"/>
      <c r="AF742" s="12"/>
      <c r="AG742" s="12"/>
    </row>
    <row r="743" spans="1:33" x14ac:dyDescent="1.1499999999999999">
      <c r="A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2"/>
      <c r="AB743" s="12"/>
      <c r="AC743" s="12"/>
      <c r="AD743" s="12"/>
      <c r="AE743" s="12"/>
      <c r="AF743" s="12"/>
      <c r="AG743" s="12"/>
    </row>
    <row r="744" spans="1:33" x14ac:dyDescent="1.1499999999999999">
      <c r="A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2"/>
      <c r="AB744" s="12"/>
      <c r="AC744" s="12"/>
      <c r="AD744" s="12"/>
      <c r="AE744" s="12"/>
      <c r="AF744" s="12"/>
      <c r="AG744" s="12"/>
    </row>
    <row r="745" spans="1:33" x14ac:dyDescent="1.1499999999999999">
      <c r="A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2"/>
      <c r="AB745" s="12"/>
      <c r="AC745" s="12"/>
      <c r="AD745" s="12"/>
      <c r="AE745" s="12"/>
      <c r="AF745" s="12"/>
      <c r="AG745" s="12"/>
    </row>
    <row r="746" spans="1:33" x14ac:dyDescent="1.1499999999999999">
      <c r="A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2"/>
      <c r="AB746" s="12"/>
      <c r="AC746" s="12"/>
      <c r="AD746" s="12"/>
      <c r="AE746" s="12"/>
      <c r="AF746" s="12"/>
      <c r="AG746" s="12"/>
    </row>
    <row r="747" spans="1:33" x14ac:dyDescent="1.1499999999999999">
      <c r="A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2"/>
      <c r="AB747" s="12"/>
      <c r="AC747" s="12"/>
      <c r="AD747" s="12"/>
      <c r="AE747" s="12"/>
      <c r="AF747" s="12"/>
      <c r="AG747" s="12"/>
    </row>
    <row r="748" spans="1:33" x14ac:dyDescent="1.1499999999999999">
      <c r="A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2"/>
      <c r="AB748" s="12"/>
      <c r="AC748" s="12"/>
      <c r="AD748" s="12"/>
      <c r="AE748" s="12"/>
      <c r="AF748" s="12"/>
      <c r="AG748" s="12"/>
    </row>
    <row r="749" spans="1:33" x14ac:dyDescent="1.1499999999999999">
      <c r="A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2"/>
      <c r="AB749" s="12"/>
      <c r="AC749" s="12"/>
      <c r="AD749" s="12"/>
      <c r="AE749" s="12"/>
      <c r="AF749" s="12"/>
      <c r="AG749" s="12"/>
    </row>
    <row r="750" spans="1:33" x14ac:dyDescent="1.1499999999999999">
      <c r="A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2"/>
      <c r="AB750" s="12"/>
      <c r="AC750" s="12"/>
      <c r="AD750" s="12"/>
      <c r="AE750" s="12"/>
      <c r="AF750" s="12"/>
      <c r="AG750" s="12"/>
    </row>
    <row r="751" spans="1:33" x14ac:dyDescent="1.1499999999999999">
      <c r="A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2"/>
      <c r="AB751" s="12"/>
      <c r="AC751" s="12"/>
      <c r="AD751" s="12"/>
      <c r="AE751" s="12"/>
      <c r="AF751" s="12"/>
      <c r="AG751" s="12"/>
    </row>
    <row r="752" spans="1:33" x14ac:dyDescent="1.1499999999999999">
      <c r="A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2"/>
      <c r="AB752" s="12"/>
      <c r="AC752" s="12"/>
      <c r="AD752" s="12"/>
      <c r="AE752" s="12"/>
      <c r="AF752" s="12"/>
      <c r="AG752" s="12"/>
    </row>
    <row r="753" spans="1:33" x14ac:dyDescent="1.1499999999999999">
      <c r="A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2"/>
      <c r="AB753" s="12"/>
      <c r="AC753" s="12"/>
      <c r="AD753" s="12"/>
      <c r="AE753" s="12"/>
      <c r="AF753" s="12"/>
      <c r="AG753" s="12"/>
    </row>
    <row r="754" spans="1:33" x14ac:dyDescent="1.1499999999999999">
      <c r="A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2"/>
      <c r="AB754" s="12"/>
      <c r="AC754" s="12"/>
      <c r="AD754" s="12"/>
      <c r="AE754" s="12"/>
      <c r="AF754" s="12"/>
      <c r="AG754" s="12"/>
    </row>
    <row r="755" spans="1:33" x14ac:dyDescent="1.1499999999999999">
      <c r="A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2"/>
      <c r="AB755" s="12"/>
      <c r="AC755" s="12"/>
      <c r="AD755" s="12"/>
      <c r="AE755" s="12"/>
      <c r="AF755" s="12"/>
      <c r="AG755" s="12"/>
    </row>
  </sheetData>
  <mergeCells count="615">
    <mergeCell ref="A353:XFD353"/>
    <mergeCell ref="AE399:AE400"/>
    <mergeCell ref="AF399:AF400"/>
    <mergeCell ref="AG399:AG400"/>
    <mergeCell ref="A402:AG402"/>
    <mergeCell ref="A408:AG408"/>
    <mergeCell ref="A417:AG417"/>
    <mergeCell ref="A433:B433"/>
    <mergeCell ref="A434:B434"/>
    <mergeCell ref="V399:V400"/>
    <mergeCell ref="W399:W400"/>
    <mergeCell ref="X399:X400"/>
    <mergeCell ref="Y399:Y400"/>
    <mergeCell ref="Z399:Z400"/>
    <mergeCell ref="AA399:AA400"/>
    <mergeCell ref="AB399:AB400"/>
    <mergeCell ref="AC399:AC400"/>
    <mergeCell ref="AD399:AD400"/>
    <mergeCell ref="A390:AG390"/>
    <mergeCell ref="A397:AG397"/>
    <mergeCell ref="A398:AG398"/>
    <mergeCell ref="A399:A400"/>
    <mergeCell ref="B399:B400"/>
    <mergeCell ref="C399:C400"/>
    <mergeCell ref="D399:D400"/>
    <mergeCell ref="E399:E400"/>
    <mergeCell ref="F399:F400"/>
    <mergeCell ref="G399:G400"/>
    <mergeCell ref="H399:H400"/>
    <mergeCell ref="I399:I400"/>
    <mergeCell ref="J399:J400"/>
    <mergeCell ref="K399:K400"/>
    <mergeCell ref="L399:L400"/>
    <mergeCell ref="M399:M400"/>
    <mergeCell ref="N399:N400"/>
    <mergeCell ref="O399:O400"/>
    <mergeCell ref="P399:P400"/>
    <mergeCell ref="Q399:Q400"/>
    <mergeCell ref="R399:R400"/>
    <mergeCell ref="S399:S400"/>
    <mergeCell ref="T399:T400"/>
    <mergeCell ref="U399:U400"/>
    <mergeCell ref="AG371:AG372"/>
    <mergeCell ref="A374:AG374"/>
    <mergeCell ref="A382:AG382"/>
    <mergeCell ref="R371:R372"/>
    <mergeCell ref="S371:S372"/>
    <mergeCell ref="T371:T372"/>
    <mergeCell ref="U371:U372"/>
    <mergeCell ref="V371:V372"/>
    <mergeCell ref="W371:W372"/>
    <mergeCell ref="X371:X372"/>
    <mergeCell ref="Y371:Y372"/>
    <mergeCell ref="Z371:Z372"/>
    <mergeCell ref="A370:AG370"/>
    <mergeCell ref="A371:A372"/>
    <mergeCell ref="B371:B372"/>
    <mergeCell ref="C371:C372"/>
    <mergeCell ref="D371:D372"/>
    <mergeCell ref="E371:E372"/>
    <mergeCell ref="F371:F372"/>
    <mergeCell ref="G371:G372"/>
    <mergeCell ref="H371:H372"/>
    <mergeCell ref="I371:I372"/>
    <mergeCell ref="J371:J372"/>
    <mergeCell ref="K371:K372"/>
    <mergeCell ref="L371:L372"/>
    <mergeCell ref="M371:M372"/>
    <mergeCell ref="N371:N372"/>
    <mergeCell ref="O371:O372"/>
    <mergeCell ref="P371:P372"/>
    <mergeCell ref="Q371:Q372"/>
    <mergeCell ref="AA371:AA372"/>
    <mergeCell ref="AB371:AB372"/>
    <mergeCell ref="AC371:AC372"/>
    <mergeCell ref="AD371:AD372"/>
    <mergeCell ref="AE371:AE372"/>
    <mergeCell ref="AF371:AF372"/>
    <mergeCell ref="AC342:AC343"/>
    <mergeCell ref="AD342:AD343"/>
    <mergeCell ref="AE342:AE343"/>
    <mergeCell ref="AF342:AF343"/>
    <mergeCell ref="AG342:AG343"/>
    <mergeCell ref="A345:AG345"/>
    <mergeCell ref="A351:AG351"/>
    <mergeCell ref="A362:AG362"/>
    <mergeCell ref="A369:AG369"/>
    <mergeCell ref="T342:T343"/>
    <mergeCell ref="U342:U343"/>
    <mergeCell ref="V342:V343"/>
    <mergeCell ref="W342:W343"/>
    <mergeCell ref="X342:X343"/>
    <mergeCell ref="Y342:Y343"/>
    <mergeCell ref="Z342:Z343"/>
    <mergeCell ref="AA342:AA343"/>
    <mergeCell ref="AB342:AB343"/>
    <mergeCell ref="K342:K343"/>
    <mergeCell ref="L342:L343"/>
    <mergeCell ref="M342:M343"/>
    <mergeCell ref="N342:N343"/>
    <mergeCell ref="O342:O343"/>
    <mergeCell ref="P342:P343"/>
    <mergeCell ref="Q342:Q343"/>
    <mergeCell ref="R342:R343"/>
    <mergeCell ref="S342:S343"/>
    <mergeCell ref="B342:B343"/>
    <mergeCell ref="C342:C343"/>
    <mergeCell ref="D342:D343"/>
    <mergeCell ref="E342:E343"/>
    <mergeCell ref="F342:F343"/>
    <mergeCell ref="G342:G343"/>
    <mergeCell ref="H342:H343"/>
    <mergeCell ref="I342:I343"/>
    <mergeCell ref="J342:J343"/>
    <mergeCell ref="J4:J5"/>
    <mergeCell ref="K4:K5"/>
    <mergeCell ref="L4:L5"/>
    <mergeCell ref="M4:M5"/>
    <mergeCell ref="A1:AG1"/>
    <mergeCell ref="A2:AG2"/>
    <mergeCell ref="A3:AG3"/>
    <mergeCell ref="A4:A5"/>
    <mergeCell ref="B4:B5"/>
    <mergeCell ref="C4:C5"/>
    <mergeCell ref="D4:D5"/>
    <mergeCell ref="E4:E5"/>
    <mergeCell ref="F4:F5"/>
    <mergeCell ref="G4:G5"/>
    <mergeCell ref="AF4:AF5"/>
    <mergeCell ref="AG4:AG5"/>
    <mergeCell ref="A7:AG7"/>
    <mergeCell ref="A15:AG15"/>
    <mergeCell ref="A23:AG23"/>
    <mergeCell ref="A30:AG30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H4:H5"/>
    <mergeCell ref="I4:I5"/>
    <mergeCell ref="A31:AG3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O32:O33"/>
    <mergeCell ref="AB32:AB33"/>
    <mergeCell ref="AC32:AC33"/>
    <mergeCell ref="AD32:AD33"/>
    <mergeCell ref="AE32:AE33"/>
    <mergeCell ref="AF32:AF33"/>
    <mergeCell ref="AG32:AG33"/>
    <mergeCell ref="V32:V33"/>
    <mergeCell ref="W32:W33"/>
    <mergeCell ref="X32:X33"/>
    <mergeCell ref="Y32:Y33"/>
    <mergeCell ref="Z32:Z33"/>
    <mergeCell ref="AA32:AA33"/>
    <mergeCell ref="J61:J62"/>
    <mergeCell ref="K61:K62"/>
    <mergeCell ref="A35:AG35"/>
    <mergeCell ref="A43:AG43"/>
    <mergeCell ref="A52:AG52"/>
    <mergeCell ref="A59:AG59"/>
    <mergeCell ref="A60:AG60"/>
    <mergeCell ref="A61:A62"/>
    <mergeCell ref="B61:B62"/>
    <mergeCell ref="C61:C62"/>
    <mergeCell ref="D61:D62"/>
    <mergeCell ref="E61:E62"/>
    <mergeCell ref="AD61:AD62"/>
    <mergeCell ref="AE61:AE62"/>
    <mergeCell ref="AF61:AF62"/>
    <mergeCell ref="AG61:AG62"/>
    <mergeCell ref="A64:AG64"/>
    <mergeCell ref="A70:AG70"/>
    <mergeCell ref="X61:X62"/>
    <mergeCell ref="Y61:Y62"/>
    <mergeCell ref="Z61:Z62"/>
    <mergeCell ref="AA61:AA62"/>
    <mergeCell ref="AB61:AB62"/>
    <mergeCell ref="AC61:AC62"/>
    <mergeCell ref="R61:R62"/>
    <mergeCell ref="S61:S62"/>
    <mergeCell ref="T61:T62"/>
    <mergeCell ref="U61:U62"/>
    <mergeCell ref="V61:V62"/>
    <mergeCell ref="W61:W62"/>
    <mergeCell ref="L61:L62"/>
    <mergeCell ref="M61:M62"/>
    <mergeCell ref="N61:N62"/>
    <mergeCell ref="O61:O62"/>
    <mergeCell ref="P61:P62"/>
    <mergeCell ref="Q61:Q62"/>
    <mergeCell ref="F61:F62"/>
    <mergeCell ref="G61:G62"/>
    <mergeCell ref="H61:H62"/>
    <mergeCell ref="I61:I62"/>
    <mergeCell ref="J88:J89"/>
    <mergeCell ref="K88:K89"/>
    <mergeCell ref="L88:L89"/>
    <mergeCell ref="M88:M89"/>
    <mergeCell ref="A79:AG79"/>
    <mergeCell ref="A86:AG86"/>
    <mergeCell ref="A87:AG87"/>
    <mergeCell ref="A88:A89"/>
    <mergeCell ref="B88:B89"/>
    <mergeCell ref="C88:C89"/>
    <mergeCell ref="D88:D89"/>
    <mergeCell ref="E88:E89"/>
    <mergeCell ref="F88:F89"/>
    <mergeCell ref="G88:G89"/>
    <mergeCell ref="AF88:AF89"/>
    <mergeCell ref="AG88:AG89"/>
    <mergeCell ref="A91:AG91"/>
    <mergeCell ref="A99:AG99"/>
    <mergeCell ref="A107:AG107"/>
    <mergeCell ref="A114:AG114"/>
    <mergeCell ref="Z88:Z89"/>
    <mergeCell ref="AA88:AA89"/>
    <mergeCell ref="AB88:AB89"/>
    <mergeCell ref="AC88:AC89"/>
    <mergeCell ref="AD88:AD89"/>
    <mergeCell ref="AE88:AE89"/>
    <mergeCell ref="T88:T89"/>
    <mergeCell ref="U88:U89"/>
    <mergeCell ref="V88:V89"/>
    <mergeCell ref="W88:W89"/>
    <mergeCell ref="X88:X89"/>
    <mergeCell ref="Y88:Y89"/>
    <mergeCell ref="N88:N89"/>
    <mergeCell ref="O88:O89"/>
    <mergeCell ref="P88:P89"/>
    <mergeCell ref="Q88:Q89"/>
    <mergeCell ref="R88:R89"/>
    <mergeCell ref="S88:S89"/>
    <mergeCell ref="H88:H89"/>
    <mergeCell ref="I88:I89"/>
    <mergeCell ref="A115:AG115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P116:P117"/>
    <mergeCell ref="Q116:Q117"/>
    <mergeCell ref="R116:R117"/>
    <mergeCell ref="S116:S117"/>
    <mergeCell ref="T116:T117"/>
    <mergeCell ref="U116:U117"/>
    <mergeCell ref="J116:J117"/>
    <mergeCell ref="K116:K117"/>
    <mergeCell ref="L116:L117"/>
    <mergeCell ref="M116:M117"/>
    <mergeCell ref="N116:N117"/>
    <mergeCell ref="O116:O117"/>
    <mergeCell ref="AB116:AB117"/>
    <mergeCell ref="AC116:AC117"/>
    <mergeCell ref="AD116:AD117"/>
    <mergeCell ref="AE116:AE117"/>
    <mergeCell ref="AF116:AF117"/>
    <mergeCell ref="AG116:AG117"/>
    <mergeCell ref="V116:V117"/>
    <mergeCell ref="W116:W117"/>
    <mergeCell ref="X116:X117"/>
    <mergeCell ref="Y116:Y117"/>
    <mergeCell ref="Z116:Z117"/>
    <mergeCell ref="AA116:AA117"/>
    <mergeCell ref="J144:J145"/>
    <mergeCell ref="K144:K145"/>
    <mergeCell ref="A119:AG119"/>
    <mergeCell ref="A126:AG126"/>
    <mergeCell ref="A135:AG135"/>
    <mergeCell ref="A142:AG142"/>
    <mergeCell ref="A143:AG143"/>
    <mergeCell ref="A144:A145"/>
    <mergeCell ref="B144:B145"/>
    <mergeCell ref="C144:C145"/>
    <mergeCell ref="D144:D145"/>
    <mergeCell ref="E144:E145"/>
    <mergeCell ref="AD144:AD145"/>
    <mergeCell ref="AE144:AE145"/>
    <mergeCell ref="AF144:AF145"/>
    <mergeCell ref="AG144:AG145"/>
    <mergeCell ref="A147:AG147"/>
    <mergeCell ref="A154:AG154"/>
    <mergeCell ref="X144:X145"/>
    <mergeCell ref="Y144:Y145"/>
    <mergeCell ref="Z144:Z145"/>
    <mergeCell ref="AA144:AA145"/>
    <mergeCell ref="AB144:AB145"/>
    <mergeCell ref="AC144:AC145"/>
    <mergeCell ref="R144:R145"/>
    <mergeCell ref="S144:S145"/>
    <mergeCell ref="T144:T145"/>
    <mergeCell ref="U144:U145"/>
    <mergeCell ref="V144:V145"/>
    <mergeCell ref="W144:W145"/>
    <mergeCell ref="L144:L145"/>
    <mergeCell ref="M144:M145"/>
    <mergeCell ref="N144:N145"/>
    <mergeCell ref="O144:O145"/>
    <mergeCell ref="P144:P145"/>
    <mergeCell ref="Q144:Q145"/>
    <mergeCell ref="F144:F145"/>
    <mergeCell ref="G144:G145"/>
    <mergeCell ref="H144:H145"/>
    <mergeCell ref="I144:I145"/>
    <mergeCell ref="J173:J174"/>
    <mergeCell ref="K173:K174"/>
    <mergeCell ref="L173:L174"/>
    <mergeCell ref="M173:M174"/>
    <mergeCell ref="A164:AG164"/>
    <mergeCell ref="A171:AG171"/>
    <mergeCell ref="A172:AG172"/>
    <mergeCell ref="A173:A174"/>
    <mergeCell ref="B173:B174"/>
    <mergeCell ref="C173:C174"/>
    <mergeCell ref="D173:D174"/>
    <mergeCell ref="E173:E174"/>
    <mergeCell ref="F173:F174"/>
    <mergeCell ref="G173:G174"/>
    <mergeCell ref="AF173:AF174"/>
    <mergeCell ref="AG173:AG174"/>
    <mergeCell ref="A176:AG176"/>
    <mergeCell ref="A184:AG184"/>
    <mergeCell ref="A193:AG193"/>
    <mergeCell ref="A200:AG200"/>
    <mergeCell ref="Z173:Z174"/>
    <mergeCell ref="AA173:AA174"/>
    <mergeCell ref="AB173:AB174"/>
    <mergeCell ref="AC173:AC174"/>
    <mergeCell ref="AD173:AD174"/>
    <mergeCell ref="AE173:AE174"/>
    <mergeCell ref="T173:T174"/>
    <mergeCell ref="U173:U174"/>
    <mergeCell ref="V173:V174"/>
    <mergeCell ref="W173:W174"/>
    <mergeCell ref="X173:X174"/>
    <mergeCell ref="Y173:Y174"/>
    <mergeCell ref="N173:N174"/>
    <mergeCell ref="O173:O174"/>
    <mergeCell ref="P173:P174"/>
    <mergeCell ref="Q173:Q174"/>
    <mergeCell ref="R173:R174"/>
    <mergeCell ref="S173:S174"/>
    <mergeCell ref="H173:H174"/>
    <mergeCell ref="I173:I174"/>
    <mergeCell ref="A201:AG201"/>
    <mergeCell ref="A202:A203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P202:P203"/>
    <mergeCell ref="Q202:Q203"/>
    <mergeCell ref="R202:R203"/>
    <mergeCell ref="S202:S203"/>
    <mergeCell ref="T202:T203"/>
    <mergeCell ref="U202:U203"/>
    <mergeCell ref="J202:J203"/>
    <mergeCell ref="K202:K203"/>
    <mergeCell ref="L202:L203"/>
    <mergeCell ref="M202:M203"/>
    <mergeCell ref="N202:N203"/>
    <mergeCell ref="O202:O203"/>
    <mergeCell ref="AB202:AB203"/>
    <mergeCell ref="AC202:AC203"/>
    <mergeCell ref="AD202:AD203"/>
    <mergeCell ref="AE202:AE203"/>
    <mergeCell ref="AF202:AF203"/>
    <mergeCell ref="AG202:AG203"/>
    <mergeCell ref="V202:V203"/>
    <mergeCell ref="W202:W203"/>
    <mergeCell ref="X202:X203"/>
    <mergeCell ref="Y202:Y203"/>
    <mergeCell ref="Z202:Z203"/>
    <mergeCell ref="AA202:AA203"/>
    <mergeCell ref="J230:J231"/>
    <mergeCell ref="K230:K231"/>
    <mergeCell ref="A205:AG205"/>
    <mergeCell ref="A212:AG212"/>
    <mergeCell ref="A221:AG221"/>
    <mergeCell ref="A228:AG228"/>
    <mergeCell ref="A229:AG229"/>
    <mergeCell ref="A230:A231"/>
    <mergeCell ref="B230:B231"/>
    <mergeCell ref="C230:C231"/>
    <mergeCell ref="D230:D231"/>
    <mergeCell ref="E230:E231"/>
    <mergeCell ref="AD230:AD231"/>
    <mergeCell ref="AE230:AE231"/>
    <mergeCell ref="AF230:AF231"/>
    <mergeCell ref="AG230:AG231"/>
    <mergeCell ref="A233:AG233"/>
    <mergeCell ref="A241:AG241"/>
    <mergeCell ref="X230:X231"/>
    <mergeCell ref="Y230:Y231"/>
    <mergeCell ref="Z230:Z231"/>
    <mergeCell ref="AA230:AA231"/>
    <mergeCell ref="AB230:AB231"/>
    <mergeCell ref="AC230:AC231"/>
    <mergeCell ref="R230:R231"/>
    <mergeCell ref="S230:S231"/>
    <mergeCell ref="T230:T231"/>
    <mergeCell ref="U230:U231"/>
    <mergeCell ref="V230:V231"/>
    <mergeCell ref="W230:W231"/>
    <mergeCell ref="L230:L231"/>
    <mergeCell ref="M230:M231"/>
    <mergeCell ref="N230:N231"/>
    <mergeCell ref="O230:O231"/>
    <mergeCell ref="P230:P231"/>
    <mergeCell ref="Q230:Q231"/>
    <mergeCell ref="F230:F231"/>
    <mergeCell ref="G230:G231"/>
    <mergeCell ref="H230:H231"/>
    <mergeCell ref="I230:I231"/>
    <mergeCell ref="J259:J260"/>
    <mergeCell ref="K259:K260"/>
    <mergeCell ref="L259:L260"/>
    <mergeCell ref="M259:M260"/>
    <mergeCell ref="A250:AG250"/>
    <mergeCell ref="A257:AG257"/>
    <mergeCell ref="A258:AG258"/>
    <mergeCell ref="A259:A260"/>
    <mergeCell ref="B259:B260"/>
    <mergeCell ref="C259:C260"/>
    <mergeCell ref="D259:D260"/>
    <mergeCell ref="E259:E260"/>
    <mergeCell ref="F259:F260"/>
    <mergeCell ref="G259:G260"/>
    <mergeCell ref="AF259:AF260"/>
    <mergeCell ref="AG259:AG260"/>
    <mergeCell ref="A262:AG262"/>
    <mergeCell ref="A269:AG269"/>
    <mergeCell ref="A277:AG277"/>
    <mergeCell ref="A284:AG284"/>
    <mergeCell ref="Z259:Z260"/>
    <mergeCell ref="AA259:AA260"/>
    <mergeCell ref="AB259:AB260"/>
    <mergeCell ref="AC259:AC260"/>
    <mergeCell ref="AD259:AD260"/>
    <mergeCell ref="AE259:AE260"/>
    <mergeCell ref="T259:T260"/>
    <mergeCell ref="U259:U260"/>
    <mergeCell ref="V259:V260"/>
    <mergeCell ref="W259:W260"/>
    <mergeCell ref="X259:X260"/>
    <mergeCell ref="Y259:Y260"/>
    <mergeCell ref="N259:N260"/>
    <mergeCell ref="O259:O260"/>
    <mergeCell ref="P259:P260"/>
    <mergeCell ref="Q259:Q260"/>
    <mergeCell ref="R259:R260"/>
    <mergeCell ref="S259:S260"/>
    <mergeCell ref="H259:H260"/>
    <mergeCell ref="I259:I260"/>
    <mergeCell ref="A285:AG285"/>
    <mergeCell ref="A286:A287"/>
    <mergeCell ref="B286:B287"/>
    <mergeCell ref="C286:C287"/>
    <mergeCell ref="D286:D287"/>
    <mergeCell ref="E286:E287"/>
    <mergeCell ref="F286:F287"/>
    <mergeCell ref="G286:G287"/>
    <mergeCell ref="H286:H287"/>
    <mergeCell ref="I286:I287"/>
    <mergeCell ref="P286:P287"/>
    <mergeCell ref="Q286:Q287"/>
    <mergeCell ref="R286:R287"/>
    <mergeCell ref="S286:S287"/>
    <mergeCell ref="T286:T287"/>
    <mergeCell ref="U286:U287"/>
    <mergeCell ref="J286:J287"/>
    <mergeCell ref="K286:K287"/>
    <mergeCell ref="L286:L287"/>
    <mergeCell ref="M286:M287"/>
    <mergeCell ref="N286:N287"/>
    <mergeCell ref="O286:O287"/>
    <mergeCell ref="AB286:AB287"/>
    <mergeCell ref="AC286:AC287"/>
    <mergeCell ref="AD286:AD287"/>
    <mergeCell ref="AE286:AE287"/>
    <mergeCell ref="AF286:AF287"/>
    <mergeCell ref="AG286:AG287"/>
    <mergeCell ref="V286:V287"/>
    <mergeCell ref="W286:W287"/>
    <mergeCell ref="X286:X287"/>
    <mergeCell ref="Y286:Y287"/>
    <mergeCell ref="Z286:Z287"/>
    <mergeCell ref="AA286:AA287"/>
    <mergeCell ref="J316:J317"/>
    <mergeCell ref="K316:K317"/>
    <mergeCell ref="A289:AG289"/>
    <mergeCell ref="A297:AG297"/>
    <mergeCell ref="A307:AG307"/>
    <mergeCell ref="A314:AG314"/>
    <mergeCell ref="A315:AG315"/>
    <mergeCell ref="A316:A317"/>
    <mergeCell ref="B316:B317"/>
    <mergeCell ref="C316:C317"/>
    <mergeCell ref="D316:D317"/>
    <mergeCell ref="E316:E317"/>
    <mergeCell ref="AD316:AD317"/>
    <mergeCell ref="AE316:AE317"/>
    <mergeCell ref="AF316:AF317"/>
    <mergeCell ref="AG316:AG317"/>
    <mergeCell ref="A319:AG319"/>
    <mergeCell ref="A325:AG325"/>
    <mergeCell ref="X316:X317"/>
    <mergeCell ref="Y316:Y317"/>
    <mergeCell ref="Z316:Z317"/>
    <mergeCell ref="AA316:AA317"/>
    <mergeCell ref="AB316:AB317"/>
    <mergeCell ref="AC316:AC317"/>
    <mergeCell ref="R316:R317"/>
    <mergeCell ref="S316:S317"/>
    <mergeCell ref="T316:T317"/>
    <mergeCell ref="U316:U317"/>
    <mergeCell ref="V316:V317"/>
    <mergeCell ref="W316:W317"/>
    <mergeCell ref="L316:L317"/>
    <mergeCell ref="M316:M317"/>
    <mergeCell ref="N316:N317"/>
    <mergeCell ref="O316:O317"/>
    <mergeCell ref="P316:P317"/>
    <mergeCell ref="Q316:Q317"/>
    <mergeCell ref="F316:F317"/>
    <mergeCell ref="G316:G317"/>
    <mergeCell ref="H316:H317"/>
    <mergeCell ref="I316:I317"/>
    <mergeCell ref="A333:AG333"/>
    <mergeCell ref="A425:AG425"/>
    <mergeCell ref="A426:B428"/>
    <mergeCell ref="C426:C427"/>
    <mergeCell ref="D426:D427"/>
    <mergeCell ref="E426:E427"/>
    <mergeCell ref="F426:F427"/>
    <mergeCell ref="G426:G427"/>
    <mergeCell ref="H426:H427"/>
    <mergeCell ref="I426:I427"/>
    <mergeCell ref="AC426:AC427"/>
    <mergeCell ref="AD426:AD427"/>
    <mergeCell ref="AE426:AE427"/>
    <mergeCell ref="AF426:AF427"/>
    <mergeCell ref="AG426:AG427"/>
    <mergeCell ref="V426:V427"/>
    <mergeCell ref="W426:W427"/>
    <mergeCell ref="X426:X427"/>
    <mergeCell ref="Y426:Y427"/>
    <mergeCell ref="Z426:Z427"/>
    <mergeCell ref="AA426:AA427"/>
    <mergeCell ref="A341:AG341"/>
    <mergeCell ref="A340:AG340"/>
    <mergeCell ref="A342:A343"/>
    <mergeCell ref="A437:B437"/>
    <mergeCell ref="A438:B438"/>
    <mergeCell ref="A429:B429"/>
    <mergeCell ref="A430:B430"/>
    <mergeCell ref="A431:B431"/>
    <mergeCell ref="A432:B432"/>
    <mergeCell ref="A435:B435"/>
    <mergeCell ref="A436:B436"/>
    <mergeCell ref="AB426:AB427"/>
    <mergeCell ref="P426:P427"/>
    <mergeCell ref="Q426:Q427"/>
    <mergeCell ref="R426:R427"/>
    <mergeCell ref="S426:S427"/>
    <mergeCell ref="T426:T427"/>
    <mergeCell ref="U426:U427"/>
    <mergeCell ref="J426:J427"/>
    <mergeCell ref="K426:K427"/>
    <mergeCell ref="L426:L427"/>
    <mergeCell ref="M426:M427"/>
    <mergeCell ref="N426:N427"/>
    <mergeCell ref="O426:O427"/>
  </mergeCells>
  <pageMargins left="0.39370078740157483" right="0.39370078740157483" top="0.39370078740157483" bottom="0.39370078740157483" header="0.39370078740157483" footer="0.39370078740157483"/>
  <pageSetup paperSize="9" scale="10" orientation="landscape" r:id="rId1"/>
  <headerFooter alignWithMargins="0"/>
  <rowBreaks count="15" manualBreakCount="15">
    <brk id="29" max="32" man="1"/>
    <brk id="58" max="16383" man="1"/>
    <brk id="85" max="32" man="1"/>
    <brk id="113" max="16383" man="1"/>
    <brk id="141" max="32" man="1"/>
    <brk id="170" max="32" man="1"/>
    <brk id="199" max="16383" man="1"/>
    <brk id="227" max="32" man="1"/>
    <brk id="256" max="16383" man="1"/>
    <brk id="283" max="16383" man="1"/>
    <brk id="313" max="32" man="1"/>
    <brk id="339" max="32" man="1"/>
    <brk id="368" max="32" man="1"/>
    <brk id="396" max="32" man="1"/>
    <brk id="424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16"/>
  <sheetViews>
    <sheetView view="pageBreakPreview" topLeftCell="A492" zoomScale="20" zoomScaleNormal="100" zoomScaleSheetLayoutView="20" workbookViewId="0">
      <selection activeCell="I460" sqref="I460"/>
    </sheetView>
  </sheetViews>
  <sheetFormatPr defaultColWidth="31.42578125" defaultRowHeight="83.25" x14ac:dyDescent="1.1499999999999999"/>
  <cols>
    <col min="1" max="1" width="43.7109375" style="43" customWidth="1"/>
    <col min="2" max="2" width="163.5703125" style="29" customWidth="1"/>
    <col min="3" max="3" width="53.42578125" style="44" customWidth="1"/>
    <col min="4" max="4" width="51" style="29" customWidth="1"/>
    <col min="5" max="5" width="48.7109375" style="29" customWidth="1"/>
    <col min="6" max="6" width="53.85546875" style="29" customWidth="1"/>
    <col min="7" max="7" width="53.5703125" style="29" customWidth="1"/>
    <col min="8" max="8" width="56.85546875" style="61" customWidth="1"/>
    <col min="9" max="9" width="55.42578125" style="29" customWidth="1"/>
    <col min="10" max="16384" width="31.42578125" style="29"/>
  </cols>
  <sheetData>
    <row r="1" spans="1:9" x14ac:dyDescent="1.1499999999999999">
      <c r="A1" s="254" t="s">
        <v>101</v>
      </c>
      <c r="B1" s="254"/>
      <c r="C1" s="254"/>
      <c r="D1" s="254"/>
      <c r="E1" s="254"/>
      <c r="F1" s="254"/>
      <c r="G1" s="254"/>
      <c r="H1" s="142"/>
      <c r="I1" s="55"/>
    </row>
    <row r="2" spans="1:9" x14ac:dyDescent="1.1499999999999999">
      <c r="A2" s="254" t="s">
        <v>2</v>
      </c>
      <c r="B2" s="254"/>
      <c r="C2" s="254"/>
      <c r="D2" s="254"/>
      <c r="E2" s="254"/>
      <c r="F2" s="254"/>
      <c r="G2" s="254"/>
      <c r="H2" s="142"/>
      <c r="I2" s="55"/>
    </row>
    <row r="3" spans="1:9" x14ac:dyDescent="1.1499999999999999">
      <c r="A3" s="261" t="s">
        <v>102</v>
      </c>
      <c r="B3" s="254" t="s">
        <v>4</v>
      </c>
      <c r="C3" s="262" t="s">
        <v>103</v>
      </c>
      <c r="D3" s="254" t="s">
        <v>104</v>
      </c>
      <c r="E3" s="254"/>
      <c r="F3" s="254"/>
      <c r="G3" s="254" t="s">
        <v>105</v>
      </c>
      <c r="H3" s="251" t="s">
        <v>147</v>
      </c>
      <c r="I3" s="264" t="s">
        <v>192</v>
      </c>
    </row>
    <row r="4" spans="1:9" x14ac:dyDescent="1.1499999999999999">
      <c r="A4" s="261"/>
      <c r="B4" s="254"/>
      <c r="C4" s="262"/>
      <c r="D4" s="30" t="s">
        <v>106</v>
      </c>
      <c r="E4" s="30" t="s">
        <v>107</v>
      </c>
      <c r="F4" s="30" t="s">
        <v>108</v>
      </c>
      <c r="G4" s="254"/>
      <c r="H4" s="252"/>
      <c r="I4" s="265"/>
    </row>
    <row r="5" spans="1:9" x14ac:dyDescent="1.1499999999999999">
      <c r="A5" s="31">
        <v>1</v>
      </c>
      <c r="B5" s="32">
        <v>2</v>
      </c>
      <c r="C5" s="33">
        <v>3</v>
      </c>
      <c r="D5" s="32">
        <v>4</v>
      </c>
      <c r="E5" s="32">
        <v>5</v>
      </c>
      <c r="F5" s="32">
        <v>6</v>
      </c>
      <c r="G5" s="32">
        <v>7</v>
      </c>
      <c r="H5" s="143">
        <v>8</v>
      </c>
      <c r="I5" s="159">
        <v>9</v>
      </c>
    </row>
    <row r="6" spans="1:9" s="34" customFormat="1" x14ac:dyDescent="1.1499999999999999">
      <c r="A6" s="254" t="s">
        <v>109</v>
      </c>
      <c r="B6" s="254"/>
      <c r="C6" s="254"/>
      <c r="D6" s="254"/>
      <c r="E6" s="254"/>
      <c r="F6" s="254"/>
      <c r="G6" s="254"/>
      <c r="H6" s="144"/>
      <c r="I6" s="158"/>
    </row>
    <row r="7" spans="1:9" s="34" customFormat="1" ht="102.75" customHeight="1" x14ac:dyDescent="1.1499999999999999">
      <c r="A7" s="3">
        <v>9</v>
      </c>
      <c r="B7" s="7" t="s">
        <v>161</v>
      </c>
      <c r="C7" s="35" t="s">
        <v>110</v>
      </c>
      <c r="D7" s="39">
        <v>7.14</v>
      </c>
      <c r="E7" s="39">
        <v>7.14</v>
      </c>
      <c r="F7" s="39">
        <v>39.22</v>
      </c>
      <c r="G7" s="201">
        <v>249</v>
      </c>
      <c r="H7" s="142">
        <v>0.3</v>
      </c>
      <c r="I7" s="63">
        <v>17.7</v>
      </c>
    </row>
    <row r="8" spans="1:9" s="34" customFormat="1" ht="94.5" customHeight="1" x14ac:dyDescent="1.1499999999999999">
      <c r="A8" s="203">
        <v>59</v>
      </c>
      <c r="B8" s="7" t="s">
        <v>202</v>
      </c>
      <c r="C8" s="35" t="s">
        <v>203</v>
      </c>
      <c r="D8" s="201">
        <v>0.1</v>
      </c>
      <c r="E8" s="201">
        <v>8.1999999999999993</v>
      </c>
      <c r="F8" s="201">
        <v>0.1</v>
      </c>
      <c r="G8" s="201">
        <v>75</v>
      </c>
      <c r="H8" s="202">
        <v>0</v>
      </c>
      <c r="I8" s="63">
        <v>8.15</v>
      </c>
    </row>
    <row r="9" spans="1:9" s="34" customFormat="1" ht="95.25" customHeight="1" x14ac:dyDescent="1.1499999999999999">
      <c r="A9" s="113">
        <v>13</v>
      </c>
      <c r="B9" s="7" t="s">
        <v>80</v>
      </c>
      <c r="C9" s="113">
        <v>20</v>
      </c>
      <c r="D9" s="112">
        <v>5</v>
      </c>
      <c r="E9" s="112">
        <v>6.33</v>
      </c>
      <c r="F9" s="112">
        <v>0</v>
      </c>
      <c r="G9" s="112">
        <v>77.33</v>
      </c>
      <c r="H9" s="142">
        <v>0.14000000000000001</v>
      </c>
      <c r="I9" s="63">
        <v>16.12</v>
      </c>
    </row>
    <row r="10" spans="1:9" s="34" customFormat="1" ht="95.25" customHeight="1" x14ac:dyDescent="1.1499999999999999">
      <c r="A10" s="203">
        <v>70</v>
      </c>
      <c r="B10" s="7" t="s">
        <v>40</v>
      </c>
      <c r="C10" s="203">
        <v>120</v>
      </c>
      <c r="D10" s="104">
        <v>0.48</v>
      </c>
      <c r="E10" s="104">
        <v>0.48</v>
      </c>
      <c r="F10" s="104">
        <v>11.76</v>
      </c>
      <c r="G10" s="104">
        <v>56.4</v>
      </c>
      <c r="H10" s="149">
        <v>11.4</v>
      </c>
      <c r="I10" s="63">
        <v>38.01</v>
      </c>
    </row>
    <row r="11" spans="1:9" s="34" customFormat="1" x14ac:dyDescent="1.1499999999999999">
      <c r="A11" s="3">
        <v>36</v>
      </c>
      <c r="B11" s="7" t="s">
        <v>39</v>
      </c>
      <c r="C11" s="3">
        <v>200</v>
      </c>
      <c r="D11" s="8">
        <v>3.76</v>
      </c>
      <c r="E11" s="8">
        <v>3.2</v>
      </c>
      <c r="F11" s="8">
        <v>26.74</v>
      </c>
      <c r="G11" s="8">
        <v>150.80000000000001</v>
      </c>
      <c r="H11" s="142">
        <v>1.58</v>
      </c>
      <c r="I11" s="63">
        <v>17.940000000000001</v>
      </c>
    </row>
    <row r="12" spans="1:9" s="34" customFormat="1" ht="87.75" customHeight="1" x14ac:dyDescent="1.1499999999999999">
      <c r="A12" s="217" t="s">
        <v>41</v>
      </c>
      <c r="B12" s="7" t="s">
        <v>42</v>
      </c>
      <c r="C12" s="217">
        <v>40</v>
      </c>
      <c r="D12" s="216">
        <v>3.2</v>
      </c>
      <c r="E12" s="216">
        <v>0.4</v>
      </c>
      <c r="F12" s="216">
        <v>19.32</v>
      </c>
      <c r="G12" s="216">
        <v>95</v>
      </c>
      <c r="H12" s="145">
        <v>0</v>
      </c>
      <c r="I12" s="63">
        <v>3.69</v>
      </c>
    </row>
    <row r="13" spans="1:9" x14ac:dyDescent="1.1499999999999999">
      <c r="A13" s="3"/>
      <c r="B13" s="7" t="s">
        <v>43</v>
      </c>
      <c r="C13" s="4">
        <f>C7+C8+C9+C10+C11+C12</f>
        <v>590</v>
      </c>
      <c r="D13" s="8">
        <f>D7+D8+D9+D10+D11+D12</f>
        <v>19.679999999999996</v>
      </c>
      <c r="E13" s="201">
        <f t="shared" ref="E13:I13" si="0">E7+E8+E9+E10+E11+E12</f>
        <v>25.75</v>
      </c>
      <c r="F13" s="201">
        <f t="shared" si="0"/>
        <v>97.139999999999986</v>
      </c>
      <c r="G13" s="201">
        <f t="shared" si="0"/>
        <v>703.53</v>
      </c>
      <c r="H13" s="201">
        <f t="shared" si="0"/>
        <v>13.42</v>
      </c>
      <c r="I13" s="205">
        <f t="shared" si="0"/>
        <v>101.60999999999999</v>
      </c>
    </row>
    <row r="14" spans="1:9" x14ac:dyDescent="1.1499999999999999">
      <c r="A14" s="254" t="s">
        <v>111</v>
      </c>
      <c r="B14" s="254"/>
      <c r="C14" s="254"/>
      <c r="D14" s="254"/>
      <c r="E14" s="254"/>
      <c r="F14" s="254"/>
      <c r="G14" s="254"/>
      <c r="H14" s="142"/>
      <c r="I14" s="137"/>
    </row>
    <row r="15" spans="1:9" ht="159.75" customHeight="1" x14ac:dyDescent="1.1499999999999999">
      <c r="A15" s="3">
        <v>47</v>
      </c>
      <c r="B15" s="7" t="s">
        <v>170</v>
      </c>
      <c r="C15" s="35" t="s">
        <v>112</v>
      </c>
      <c r="D15" s="8">
        <v>0.66</v>
      </c>
      <c r="E15" s="8">
        <v>3.66</v>
      </c>
      <c r="F15" s="8">
        <v>2.82</v>
      </c>
      <c r="G15" s="8">
        <v>46.8</v>
      </c>
      <c r="H15" s="142">
        <v>3.15</v>
      </c>
      <c r="I15" s="63">
        <v>23.47</v>
      </c>
    </row>
    <row r="16" spans="1:9" ht="238.5" customHeight="1" x14ac:dyDescent="1.1499999999999999">
      <c r="A16" s="3">
        <v>40</v>
      </c>
      <c r="B16" s="7" t="s">
        <v>95</v>
      </c>
      <c r="C16" s="35" t="s">
        <v>113</v>
      </c>
      <c r="D16" s="8">
        <v>20.75</v>
      </c>
      <c r="E16" s="8">
        <v>4.79</v>
      </c>
      <c r="F16" s="8">
        <v>60.3</v>
      </c>
      <c r="G16" s="8">
        <v>420</v>
      </c>
      <c r="H16" s="142">
        <v>5.51</v>
      </c>
      <c r="I16" s="63">
        <v>26.14</v>
      </c>
    </row>
    <row r="17" spans="1:9" x14ac:dyDescent="1.1499999999999999">
      <c r="A17" s="100">
        <v>90</v>
      </c>
      <c r="B17" s="7" t="s">
        <v>166</v>
      </c>
      <c r="C17" s="35" t="s">
        <v>110</v>
      </c>
      <c r="D17" s="99">
        <v>12.69</v>
      </c>
      <c r="E17" s="99">
        <v>13.51</v>
      </c>
      <c r="F17" s="99">
        <v>18.670000000000002</v>
      </c>
      <c r="G17" s="99">
        <v>254.55</v>
      </c>
      <c r="H17" s="145">
        <v>10.36</v>
      </c>
      <c r="I17" s="63">
        <v>82.29</v>
      </c>
    </row>
    <row r="18" spans="1:9" x14ac:dyDescent="1.1499999999999999">
      <c r="A18" s="113">
        <v>30</v>
      </c>
      <c r="B18" s="7" t="s">
        <v>81</v>
      </c>
      <c r="C18" s="113">
        <v>200</v>
      </c>
      <c r="D18" s="112">
        <v>0.06</v>
      </c>
      <c r="E18" s="112">
        <v>0.01</v>
      </c>
      <c r="F18" s="112">
        <v>15.25</v>
      </c>
      <c r="G18" s="112">
        <v>64</v>
      </c>
      <c r="H18" s="142">
        <v>2</v>
      </c>
      <c r="I18" s="63">
        <v>4.45</v>
      </c>
    </row>
    <row r="19" spans="1:9" x14ac:dyDescent="1.1499999999999999">
      <c r="A19" s="3" t="s">
        <v>41</v>
      </c>
      <c r="B19" s="7" t="s">
        <v>5</v>
      </c>
      <c r="C19" s="3">
        <v>30</v>
      </c>
      <c r="D19" s="8">
        <v>2.4</v>
      </c>
      <c r="E19" s="8">
        <v>0.45</v>
      </c>
      <c r="F19" s="8">
        <v>11.37</v>
      </c>
      <c r="G19" s="8">
        <v>62.4</v>
      </c>
      <c r="H19" s="142">
        <v>0</v>
      </c>
      <c r="I19" s="63">
        <v>2.77</v>
      </c>
    </row>
    <row r="20" spans="1:9" x14ac:dyDescent="1.1499999999999999">
      <c r="A20" s="3" t="s">
        <v>41</v>
      </c>
      <c r="B20" s="7" t="s">
        <v>6</v>
      </c>
      <c r="C20" s="3">
        <v>20</v>
      </c>
      <c r="D20" s="8">
        <v>0.98</v>
      </c>
      <c r="E20" s="8">
        <v>0.2</v>
      </c>
      <c r="F20" s="8">
        <v>8.9600000000000009</v>
      </c>
      <c r="G20" s="8">
        <v>40</v>
      </c>
      <c r="H20" s="142">
        <v>0</v>
      </c>
      <c r="I20" s="63">
        <v>1.45</v>
      </c>
    </row>
    <row r="21" spans="1:9" x14ac:dyDescent="1.1499999999999999">
      <c r="A21" s="3"/>
      <c r="B21" s="7" t="s">
        <v>43</v>
      </c>
      <c r="C21" s="4">
        <f>C15+C16+C17+C18+C19+C20</f>
        <v>770</v>
      </c>
      <c r="D21" s="8">
        <f>D15+D16+D17+D18+D19+D20</f>
        <v>37.54</v>
      </c>
      <c r="E21" s="99">
        <f t="shared" ref="E21:I21" si="1">E15+E16+E17+E18+E19+E20</f>
        <v>22.62</v>
      </c>
      <c r="F21" s="99">
        <f>F15+F16+F17+F18+F19+F20</f>
        <v>117.37</v>
      </c>
      <c r="G21" s="99">
        <f t="shared" si="1"/>
        <v>887.75</v>
      </c>
      <c r="H21" s="138">
        <f t="shared" si="1"/>
        <v>21.02</v>
      </c>
      <c r="I21" s="164">
        <f t="shared" si="1"/>
        <v>140.57</v>
      </c>
    </row>
    <row r="22" spans="1:9" x14ac:dyDescent="1.1499999999999999">
      <c r="A22" s="254" t="s">
        <v>48</v>
      </c>
      <c r="B22" s="254"/>
      <c r="C22" s="254"/>
      <c r="D22" s="254"/>
      <c r="E22" s="254"/>
      <c r="F22" s="254"/>
      <c r="G22" s="254"/>
      <c r="H22" s="142"/>
      <c r="I22" s="161"/>
    </row>
    <row r="23" spans="1:9" ht="115.5" customHeight="1" x14ac:dyDescent="1.1499999999999999">
      <c r="A23" s="177">
        <v>68</v>
      </c>
      <c r="B23" s="7" t="s">
        <v>66</v>
      </c>
      <c r="C23" s="177">
        <v>200</v>
      </c>
      <c r="D23" s="176">
        <v>5.8</v>
      </c>
      <c r="E23" s="176">
        <v>5</v>
      </c>
      <c r="F23" s="176">
        <v>8</v>
      </c>
      <c r="G23" s="176">
        <v>106</v>
      </c>
      <c r="H23" s="145">
        <v>5.8</v>
      </c>
      <c r="I23" s="63">
        <v>35.71</v>
      </c>
    </row>
    <row r="24" spans="1:9" ht="95.25" customHeight="1" x14ac:dyDescent="1.1499999999999999">
      <c r="A24" s="203">
        <v>89</v>
      </c>
      <c r="B24" s="7" t="s">
        <v>85</v>
      </c>
      <c r="C24" s="203">
        <v>50</v>
      </c>
      <c r="D24" s="201">
        <v>5.35</v>
      </c>
      <c r="E24" s="201">
        <v>0.6</v>
      </c>
      <c r="F24" s="201">
        <v>35.6</v>
      </c>
      <c r="G24" s="201">
        <v>169.5</v>
      </c>
      <c r="H24" s="142">
        <v>0</v>
      </c>
      <c r="I24" s="63">
        <v>9.24</v>
      </c>
    </row>
    <row r="25" spans="1:9" x14ac:dyDescent="1.1499999999999999">
      <c r="A25" s="203">
        <v>70</v>
      </c>
      <c r="B25" s="7" t="s">
        <v>40</v>
      </c>
      <c r="C25" s="203">
        <v>100</v>
      </c>
      <c r="D25" s="104">
        <v>0.4</v>
      </c>
      <c r="E25" s="104">
        <v>0.4</v>
      </c>
      <c r="F25" s="104">
        <v>9.8000000000000007</v>
      </c>
      <c r="G25" s="104">
        <v>47</v>
      </c>
      <c r="H25" s="149">
        <v>9.5</v>
      </c>
      <c r="I25" s="63">
        <v>31.68</v>
      </c>
    </row>
    <row r="26" spans="1:9" x14ac:dyDescent="1.1499999999999999">
      <c r="A26" s="3"/>
      <c r="B26" s="7" t="s">
        <v>114</v>
      </c>
      <c r="C26" s="4">
        <f t="shared" ref="C26:I26" si="2">C23+C24+C25</f>
        <v>350</v>
      </c>
      <c r="D26" s="160">
        <f t="shared" si="2"/>
        <v>11.549999999999999</v>
      </c>
      <c r="E26" s="160">
        <f t="shared" si="2"/>
        <v>6</v>
      </c>
      <c r="F26" s="160">
        <f t="shared" si="2"/>
        <v>53.400000000000006</v>
      </c>
      <c r="G26" s="160">
        <f t="shared" si="2"/>
        <v>322.5</v>
      </c>
      <c r="H26" s="162">
        <f t="shared" si="2"/>
        <v>15.3</v>
      </c>
      <c r="I26" s="164">
        <f t="shared" si="2"/>
        <v>76.63</v>
      </c>
    </row>
    <row r="27" spans="1:9" x14ac:dyDescent="1.1499999999999999">
      <c r="A27" s="260" t="s">
        <v>152</v>
      </c>
      <c r="B27" s="260"/>
      <c r="C27" s="260"/>
      <c r="D27" s="260"/>
      <c r="E27" s="260"/>
      <c r="F27" s="260"/>
      <c r="G27" s="260"/>
      <c r="H27" s="142"/>
      <c r="I27" s="137"/>
    </row>
    <row r="28" spans="1:9" x14ac:dyDescent="1.1499999999999999">
      <c r="A28" s="3"/>
      <c r="B28" s="7"/>
      <c r="C28" s="35"/>
      <c r="D28" s="30" t="s">
        <v>106</v>
      </c>
      <c r="E28" s="30" t="s">
        <v>107</v>
      </c>
      <c r="F28" s="30" t="s">
        <v>108</v>
      </c>
      <c r="G28" s="30" t="s">
        <v>115</v>
      </c>
      <c r="H28" s="146" t="s">
        <v>149</v>
      </c>
      <c r="I28" s="139" t="s">
        <v>191</v>
      </c>
    </row>
    <row r="29" spans="1:9" x14ac:dyDescent="1.1499999999999999">
      <c r="A29" s="3"/>
      <c r="B29" s="37" t="s">
        <v>52</v>
      </c>
      <c r="C29" s="35"/>
      <c r="D29" s="8">
        <f t="shared" ref="D29:H29" si="3">SUM(D13+D21+D26)</f>
        <v>68.77</v>
      </c>
      <c r="E29" s="8">
        <f t="shared" si="3"/>
        <v>54.370000000000005</v>
      </c>
      <c r="F29" s="8">
        <f>SUM(F13+F21+F26)</f>
        <v>267.90999999999997</v>
      </c>
      <c r="G29" s="8">
        <f t="shared" si="3"/>
        <v>1913.78</v>
      </c>
      <c r="H29" s="138">
        <f t="shared" si="3"/>
        <v>49.739999999999995</v>
      </c>
      <c r="I29" s="140">
        <f>SUM(I13+I21+I26)</f>
        <v>318.80999999999995</v>
      </c>
    </row>
    <row r="30" spans="1:9" ht="165" x14ac:dyDescent="1.1499999999999999">
      <c r="A30" s="3"/>
      <c r="B30" s="37" t="s">
        <v>116</v>
      </c>
      <c r="C30" s="35"/>
      <c r="D30" s="8">
        <v>57.75</v>
      </c>
      <c r="E30" s="8">
        <v>59.25</v>
      </c>
      <c r="F30" s="8">
        <v>251.25</v>
      </c>
      <c r="G30" s="8">
        <v>1762.5</v>
      </c>
      <c r="H30" s="142">
        <v>45</v>
      </c>
      <c r="I30" s="55"/>
    </row>
    <row r="31" spans="1:9" ht="246.75" x14ac:dyDescent="1.1499999999999999">
      <c r="A31" s="31"/>
      <c r="B31" s="38" t="s">
        <v>117</v>
      </c>
      <c r="C31" s="30"/>
      <c r="D31" s="8">
        <f>D29*100/D30</f>
        <v>119.08225108225108</v>
      </c>
      <c r="E31" s="8">
        <f>E29*100/E30</f>
        <v>91.76371308016877</v>
      </c>
      <c r="F31" s="8">
        <f>F29*100/F30</f>
        <v>106.63084577114427</v>
      </c>
      <c r="G31" s="8">
        <f>G29*100/G30</f>
        <v>108.58326241134752</v>
      </c>
      <c r="H31" s="138">
        <f>H29*100/H30</f>
        <v>110.53333333333332</v>
      </c>
      <c r="I31" s="55"/>
    </row>
    <row r="32" spans="1:9" x14ac:dyDescent="1.1499999999999999">
      <c r="A32" s="254" t="s">
        <v>1</v>
      </c>
      <c r="B32" s="254"/>
      <c r="C32" s="254"/>
      <c r="D32" s="254"/>
      <c r="E32" s="254"/>
      <c r="F32" s="254"/>
      <c r="G32" s="254"/>
      <c r="H32" s="142"/>
      <c r="I32" s="55"/>
    </row>
    <row r="33" spans="1:9" x14ac:dyDescent="1.1499999999999999">
      <c r="A33" s="254" t="s">
        <v>53</v>
      </c>
      <c r="B33" s="254"/>
      <c r="C33" s="254"/>
      <c r="D33" s="254"/>
      <c r="E33" s="254"/>
      <c r="F33" s="254"/>
      <c r="G33" s="254"/>
      <c r="H33" s="142"/>
      <c r="I33" s="55"/>
    </row>
    <row r="34" spans="1:9" ht="83.25" customHeight="1" x14ac:dyDescent="1.1499999999999999">
      <c r="A34" s="261" t="s">
        <v>102</v>
      </c>
      <c r="B34" s="254" t="s">
        <v>4</v>
      </c>
      <c r="C34" s="262" t="s">
        <v>103</v>
      </c>
      <c r="D34" s="254" t="s">
        <v>104</v>
      </c>
      <c r="E34" s="254"/>
      <c r="F34" s="254"/>
      <c r="G34" s="254" t="s">
        <v>105</v>
      </c>
      <c r="H34" s="251" t="s">
        <v>147</v>
      </c>
      <c r="I34" s="264" t="s">
        <v>192</v>
      </c>
    </row>
    <row r="35" spans="1:9" x14ac:dyDescent="1.1499999999999999">
      <c r="A35" s="261"/>
      <c r="B35" s="254"/>
      <c r="C35" s="262"/>
      <c r="D35" s="30" t="s">
        <v>106</v>
      </c>
      <c r="E35" s="30" t="s">
        <v>107</v>
      </c>
      <c r="F35" s="30" t="s">
        <v>108</v>
      </c>
      <c r="G35" s="254"/>
      <c r="H35" s="252"/>
      <c r="I35" s="265"/>
    </row>
    <row r="36" spans="1:9" x14ac:dyDescent="1.1499999999999999">
      <c r="A36" s="31">
        <v>1</v>
      </c>
      <c r="B36" s="32">
        <v>2</v>
      </c>
      <c r="C36" s="33">
        <v>3</v>
      </c>
      <c r="D36" s="32">
        <v>4</v>
      </c>
      <c r="E36" s="32">
        <v>5</v>
      </c>
      <c r="F36" s="32">
        <v>6</v>
      </c>
      <c r="G36" s="32">
        <v>7</v>
      </c>
      <c r="H36" s="143">
        <v>8</v>
      </c>
      <c r="I36" s="159">
        <v>9</v>
      </c>
    </row>
    <row r="37" spans="1:9" x14ac:dyDescent="1.1499999999999999">
      <c r="A37" s="254" t="s">
        <v>109</v>
      </c>
      <c r="B37" s="254"/>
      <c r="C37" s="254"/>
      <c r="D37" s="255"/>
      <c r="E37" s="255"/>
      <c r="F37" s="255"/>
      <c r="G37" s="255"/>
      <c r="H37" s="147"/>
      <c r="I37" s="55"/>
    </row>
    <row r="38" spans="1:9" x14ac:dyDescent="1.1499999999999999">
      <c r="A38" s="3">
        <v>92</v>
      </c>
      <c r="B38" s="7" t="s">
        <v>181</v>
      </c>
      <c r="C38" s="107" t="s">
        <v>122</v>
      </c>
      <c r="D38" s="106">
        <v>8.2200000000000006</v>
      </c>
      <c r="E38" s="106">
        <v>6.37</v>
      </c>
      <c r="F38" s="106">
        <v>9.51</v>
      </c>
      <c r="G38" s="106">
        <v>113.77</v>
      </c>
      <c r="H38" s="148">
        <v>12.5</v>
      </c>
      <c r="I38" s="63">
        <v>50.05</v>
      </c>
    </row>
    <row r="39" spans="1:9" ht="87" customHeight="1" x14ac:dyDescent="1.1499999999999999">
      <c r="A39" s="3">
        <v>15</v>
      </c>
      <c r="B39" s="7" t="s">
        <v>55</v>
      </c>
      <c r="C39" s="35" t="s">
        <v>120</v>
      </c>
      <c r="D39" s="104">
        <v>1.03</v>
      </c>
      <c r="E39" s="104">
        <v>6.38</v>
      </c>
      <c r="F39" s="104">
        <v>1.9</v>
      </c>
      <c r="G39" s="104">
        <v>69.09</v>
      </c>
      <c r="H39" s="149">
        <v>0.4</v>
      </c>
      <c r="I39" s="63">
        <v>12.38</v>
      </c>
    </row>
    <row r="40" spans="1:9" ht="91.5" customHeight="1" x14ac:dyDescent="1.1499999999999999">
      <c r="A40" s="100">
        <v>24</v>
      </c>
      <c r="B40" s="7" t="s">
        <v>180</v>
      </c>
      <c r="C40" s="100">
        <v>150</v>
      </c>
      <c r="D40" s="99">
        <v>8.34</v>
      </c>
      <c r="E40" s="99">
        <v>8.64</v>
      </c>
      <c r="F40" s="99">
        <v>37.61</v>
      </c>
      <c r="G40" s="99">
        <v>259</v>
      </c>
      <c r="H40" s="142">
        <v>0</v>
      </c>
      <c r="I40" s="63">
        <v>15.31</v>
      </c>
    </row>
    <row r="41" spans="1:9" ht="158.25" customHeight="1" x14ac:dyDescent="1.1499999999999999">
      <c r="A41" s="217">
        <v>4</v>
      </c>
      <c r="B41" s="7" t="s">
        <v>94</v>
      </c>
      <c r="C41" s="107" t="s">
        <v>112</v>
      </c>
      <c r="D41" s="181">
        <v>0.66</v>
      </c>
      <c r="E41" s="181">
        <v>0.12</v>
      </c>
      <c r="F41" s="181">
        <v>2.2799999999999998</v>
      </c>
      <c r="G41" s="181">
        <v>14.4</v>
      </c>
      <c r="H41" s="181">
        <v>10.5</v>
      </c>
      <c r="I41" s="180">
        <v>25.18</v>
      </c>
    </row>
    <row r="42" spans="1:9" ht="84" customHeight="1" x14ac:dyDescent="1.1499999999999999">
      <c r="A42" s="177">
        <v>57</v>
      </c>
      <c r="B42" s="7" t="s">
        <v>56</v>
      </c>
      <c r="C42" s="177">
        <v>200</v>
      </c>
      <c r="D42" s="179">
        <v>0</v>
      </c>
      <c r="E42" s="179">
        <v>0</v>
      </c>
      <c r="F42" s="179">
        <v>15.04</v>
      </c>
      <c r="G42" s="179">
        <v>62</v>
      </c>
      <c r="H42" s="147">
        <v>0.03</v>
      </c>
      <c r="I42" s="63">
        <v>2.5099999999999998</v>
      </c>
    </row>
    <row r="43" spans="1:9" ht="81" customHeight="1" x14ac:dyDescent="1.1499999999999999">
      <c r="A43" s="217" t="s">
        <v>41</v>
      </c>
      <c r="B43" s="7" t="s">
        <v>42</v>
      </c>
      <c r="C43" s="217">
        <v>40</v>
      </c>
      <c r="D43" s="216">
        <v>3.2</v>
      </c>
      <c r="E43" s="216">
        <v>0.4</v>
      </c>
      <c r="F43" s="216">
        <v>19.32</v>
      </c>
      <c r="G43" s="216">
        <v>95</v>
      </c>
      <c r="H43" s="145">
        <v>0</v>
      </c>
      <c r="I43" s="63">
        <v>3.69</v>
      </c>
    </row>
    <row r="44" spans="1:9" x14ac:dyDescent="1.1499999999999999">
      <c r="A44" s="3"/>
      <c r="B44" s="7" t="s">
        <v>121</v>
      </c>
      <c r="C44" s="4">
        <f>C38+C39+C40+C41+C42+C43</f>
        <v>580</v>
      </c>
      <c r="D44" s="8">
        <f>D38+D39+D40+D41+D42+D43</f>
        <v>21.45</v>
      </c>
      <c r="E44" s="210">
        <f t="shared" ref="E44:H44" si="4">E38+E39+E40+E41+E42+E43</f>
        <v>21.91</v>
      </c>
      <c r="F44" s="210">
        <f t="shared" si="4"/>
        <v>85.66</v>
      </c>
      <c r="G44" s="210">
        <f t="shared" si="4"/>
        <v>613.26</v>
      </c>
      <c r="H44" s="210">
        <f t="shared" si="4"/>
        <v>23.43</v>
      </c>
      <c r="I44" s="214">
        <f>I38+I39+I40+I41+I42+I43</f>
        <v>109.11999999999999</v>
      </c>
    </row>
    <row r="45" spans="1:9" x14ac:dyDescent="1.1499999999999999">
      <c r="A45" s="254" t="s">
        <v>111</v>
      </c>
      <c r="B45" s="254"/>
      <c r="C45" s="254"/>
      <c r="D45" s="254"/>
      <c r="E45" s="254"/>
      <c r="F45" s="254"/>
      <c r="G45" s="254"/>
      <c r="H45" s="142"/>
      <c r="I45" s="63"/>
    </row>
    <row r="46" spans="1:9" ht="249" customHeight="1" x14ac:dyDescent="1.1499999999999999">
      <c r="A46" s="3">
        <v>94.97</v>
      </c>
      <c r="B46" s="7" t="s">
        <v>172</v>
      </c>
      <c r="C46" s="35" t="s">
        <v>112</v>
      </c>
      <c r="D46" s="8">
        <v>0.98</v>
      </c>
      <c r="E46" s="8">
        <v>4.4000000000000004</v>
      </c>
      <c r="F46" s="8">
        <v>2.39</v>
      </c>
      <c r="G46" s="8">
        <v>56.06</v>
      </c>
      <c r="H46" s="142">
        <v>12.4</v>
      </c>
      <c r="I46" s="63">
        <v>12.15</v>
      </c>
    </row>
    <row r="47" spans="1:9" ht="153" customHeight="1" x14ac:dyDescent="1.1499999999999999">
      <c r="A47" s="3">
        <v>60</v>
      </c>
      <c r="B47" s="7" t="s">
        <v>57</v>
      </c>
      <c r="C47" s="35" t="s">
        <v>113</v>
      </c>
      <c r="D47" s="8">
        <v>8.1</v>
      </c>
      <c r="E47" s="8">
        <v>7.26</v>
      </c>
      <c r="F47" s="8">
        <v>21</v>
      </c>
      <c r="G47" s="8">
        <v>177</v>
      </c>
      <c r="H47" s="142">
        <v>6.28</v>
      </c>
      <c r="I47" s="63">
        <v>28.55</v>
      </c>
    </row>
    <row r="48" spans="1:9" ht="103.5" customHeight="1" x14ac:dyDescent="1.1499999999999999">
      <c r="A48" s="3">
        <v>78</v>
      </c>
      <c r="B48" s="7" t="s">
        <v>142</v>
      </c>
      <c r="C48" s="35" t="s">
        <v>122</v>
      </c>
      <c r="D48" s="8">
        <v>14.13</v>
      </c>
      <c r="E48" s="8">
        <v>9.16</v>
      </c>
      <c r="F48" s="8">
        <v>15.2</v>
      </c>
      <c r="G48" s="8">
        <v>176.76</v>
      </c>
      <c r="H48" s="142">
        <v>86.6</v>
      </c>
      <c r="I48" s="63">
        <v>41.92</v>
      </c>
    </row>
    <row r="49" spans="1:9" ht="93" customHeight="1" x14ac:dyDescent="1.1499999999999999">
      <c r="A49" s="3">
        <v>7</v>
      </c>
      <c r="B49" s="7" t="s">
        <v>65</v>
      </c>
      <c r="C49" s="3">
        <v>150</v>
      </c>
      <c r="D49" s="8">
        <v>3.12</v>
      </c>
      <c r="E49" s="8">
        <v>5.0999999999999996</v>
      </c>
      <c r="F49" s="8">
        <v>18.57</v>
      </c>
      <c r="G49" s="8">
        <v>132.6</v>
      </c>
      <c r="H49" s="142">
        <v>18.16</v>
      </c>
      <c r="I49" s="63">
        <v>17.38</v>
      </c>
    </row>
    <row r="50" spans="1:9" ht="73.5" customHeight="1" x14ac:dyDescent="1.1499999999999999">
      <c r="A50" s="172">
        <v>25</v>
      </c>
      <c r="B50" s="7" t="s">
        <v>60</v>
      </c>
      <c r="C50" s="4">
        <v>200</v>
      </c>
      <c r="D50" s="171">
        <v>0.6</v>
      </c>
      <c r="E50" s="171">
        <v>0</v>
      </c>
      <c r="F50" s="171">
        <v>33</v>
      </c>
      <c r="G50" s="171">
        <v>136</v>
      </c>
      <c r="H50" s="142">
        <v>4.2</v>
      </c>
      <c r="I50" s="63">
        <v>24</v>
      </c>
    </row>
    <row r="51" spans="1:9" x14ac:dyDescent="1.1499999999999999">
      <c r="A51" s="3" t="s">
        <v>41</v>
      </c>
      <c r="B51" s="7" t="s">
        <v>5</v>
      </c>
      <c r="C51" s="3">
        <v>30</v>
      </c>
      <c r="D51" s="8">
        <v>2.4</v>
      </c>
      <c r="E51" s="8">
        <v>0.45</v>
      </c>
      <c r="F51" s="8">
        <v>11.37</v>
      </c>
      <c r="G51" s="8">
        <v>62.4</v>
      </c>
      <c r="H51" s="142">
        <v>0</v>
      </c>
      <c r="I51" s="63">
        <v>2.77</v>
      </c>
    </row>
    <row r="52" spans="1:9" x14ac:dyDescent="1.1499999999999999">
      <c r="A52" s="3" t="s">
        <v>41</v>
      </c>
      <c r="B52" s="7" t="s">
        <v>6</v>
      </c>
      <c r="C52" s="3">
        <v>20</v>
      </c>
      <c r="D52" s="8">
        <v>0.98</v>
      </c>
      <c r="E52" s="8">
        <v>0.2</v>
      </c>
      <c r="F52" s="8">
        <v>8.9600000000000009</v>
      </c>
      <c r="G52" s="8">
        <v>40</v>
      </c>
      <c r="H52" s="142">
        <v>0</v>
      </c>
      <c r="I52" s="63">
        <v>1.45</v>
      </c>
    </row>
    <row r="53" spans="1:9" x14ac:dyDescent="1.1499999999999999">
      <c r="A53" s="3"/>
      <c r="B53" s="7" t="s">
        <v>43</v>
      </c>
      <c r="C53" s="4">
        <f t="shared" ref="C53:I53" si="5">C46+C47+C48+C49+C50+C51+C52</f>
        <v>820</v>
      </c>
      <c r="D53" s="8">
        <f t="shared" si="5"/>
        <v>30.310000000000002</v>
      </c>
      <c r="E53" s="8">
        <f t="shared" si="5"/>
        <v>26.57</v>
      </c>
      <c r="F53" s="8">
        <f t="shared" si="5"/>
        <v>110.49000000000001</v>
      </c>
      <c r="G53" s="8">
        <f t="shared" si="5"/>
        <v>780.81999999999994</v>
      </c>
      <c r="H53" s="138">
        <f t="shared" si="5"/>
        <v>127.64</v>
      </c>
      <c r="I53" s="140">
        <f t="shared" si="5"/>
        <v>128.22</v>
      </c>
    </row>
    <row r="54" spans="1:9" x14ac:dyDescent="1.1499999999999999">
      <c r="A54" s="254" t="s">
        <v>48</v>
      </c>
      <c r="B54" s="254"/>
      <c r="C54" s="254"/>
      <c r="D54" s="254"/>
      <c r="E54" s="254"/>
      <c r="F54" s="254"/>
      <c r="G54" s="254"/>
      <c r="H54" s="142"/>
      <c r="I54" s="63"/>
    </row>
    <row r="55" spans="1:9" ht="87.75" customHeight="1" x14ac:dyDescent="1.1499999999999999">
      <c r="A55" s="177">
        <v>17</v>
      </c>
      <c r="B55" s="7" t="s">
        <v>59</v>
      </c>
      <c r="C55" s="4">
        <v>200</v>
      </c>
      <c r="D55" s="176">
        <v>0.44</v>
      </c>
      <c r="E55" s="176">
        <v>0</v>
      </c>
      <c r="F55" s="176">
        <v>23.89</v>
      </c>
      <c r="G55" s="176">
        <v>100</v>
      </c>
      <c r="H55" s="142">
        <v>0.73</v>
      </c>
      <c r="I55" s="63">
        <v>5.03</v>
      </c>
    </row>
    <row r="56" spans="1:9" ht="87.75" customHeight="1" x14ac:dyDescent="1.1499999999999999">
      <c r="A56" s="172">
        <v>107</v>
      </c>
      <c r="B56" s="7" t="s">
        <v>199</v>
      </c>
      <c r="C56" s="126">
        <v>50</v>
      </c>
      <c r="D56" s="120">
        <v>5.8</v>
      </c>
      <c r="E56" s="120">
        <v>8.3000000000000007</v>
      </c>
      <c r="F56" s="120">
        <v>14.83</v>
      </c>
      <c r="G56" s="120">
        <v>157</v>
      </c>
      <c r="H56" s="120">
        <v>0.11</v>
      </c>
      <c r="I56" s="180">
        <v>19.7</v>
      </c>
    </row>
    <row r="57" spans="1:9" x14ac:dyDescent="1.1499999999999999">
      <c r="A57" s="3">
        <v>70</v>
      </c>
      <c r="B57" s="7" t="s">
        <v>40</v>
      </c>
      <c r="C57" s="3">
        <v>100</v>
      </c>
      <c r="D57" s="104">
        <v>0.4</v>
      </c>
      <c r="E57" s="104">
        <v>0.4</v>
      </c>
      <c r="F57" s="104">
        <v>9.8000000000000007</v>
      </c>
      <c r="G57" s="104">
        <v>47</v>
      </c>
      <c r="H57" s="149">
        <v>9.5</v>
      </c>
      <c r="I57" s="63">
        <v>31.68</v>
      </c>
    </row>
    <row r="58" spans="1:9" x14ac:dyDescent="1.1499999999999999">
      <c r="A58" s="3"/>
      <c r="B58" s="7" t="s">
        <v>114</v>
      </c>
      <c r="C58" s="4">
        <f t="shared" ref="C58:I58" si="6">C55+C56+C57</f>
        <v>350</v>
      </c>
      <c r="D58" s="160">
        <f t="shared" si="6"/>
        <v>6.6400000000000006</v>
      </c>
      <c r="E58" s="160">
        <f t="shared" si="6"/>
        <v>8.7000000000000011</v>
      </c>
      <c r="F58" s="160">
        <f t="shared" si="6"/>
        <v>48.519999999999996</v>
      </c>
      <c r="G58" s="160">
        <f t="shared" si="6"/>
        <v>304</v>
      </c>
      <c r="H58" s="162">
        <f t="shared" si="6"/>
        <v>10.34</v>
      </c>
      <c r="I58" s="164">
        <f t="shared" si="6"/>
        <v>56.41</v>
      </c>
    </row>
    <row r="59" spans="1:9" x14ac:dyDescent="1.1499999999999999">
      <c r="A59" s="260" t="s">
        <v>152</v>
      </c>
      <c r="B59" s="260"/>
      <c r="C59" s="260"/>
      <c r="D59" s="260"/>
      <c r="E59" s="260"/>
      <c r="F59" s="260"/>
      <c r="G59" s="260"/>
      <c r="H59" s="142"/>
      <c r="I59" s="63"/>
    </row>
    <row r="60" spans="1:9" x14ac:dyDescent="1.1499999999999999">
      <c r="A60" s="3"/>
      <c r="B60" s="7"/>
      <c r="C60" s="35"/>
      <c r="D60" s="30" t="s">
        <v>106</v>
      </c>
      <c r="E60" s="30" t="s">
        <v>107</v>
      </c>
      <c r="F60" s="30" t="s">
        <v>108</v>
      </c>
      <c r="G60" s="30" t="s">
        <v>115</v>
      </c>
      <c r="H60" s="146" t="s">
        <v>149</v>
      </c>
      <c r="I60" s="63" t="s">
        <v>191</v>
      </c>
    </row>
    <row r="61" spans="1:9" x14ac:dyDescent="1.1499999999999999">
      <c r="A61" s="3"/>
      <c r="B61" s="37" t="s">
        <v>52</v>
      </c>
      <c r="C61" s="35"/>
      <c r="D61" s="8">
        <f t="shared" ref="D61:I61" si="7">D44+D53+D58</f>
        <v>58.400000000000006</v>
      </c>
      <c r="E61" s="8">
        <f t="shared" si="7"/>
        <v>57.180000000000007</v>
      </c>
      <c r="F61" s="8">
        <f>F44+F53+F58</f>
        <v>244.67000000000002</v>
      </c>
      <c r="G61" s="8">
        <f t="shared" si="7"/>
        <v>1698.08</v>
      </c>
      <c r="H61" s="138">
        <f t="shared" si="7"/>
        <v>161.41</v>
      </c>
      <c r="I61" s="140">
        <f t="shared" si="7"/>
        <v>293.75</v>
      </c>
    </row>
    <row r="62" spans="1:9" ht="165" x14ac:dyDescent="1.1499999999999999">
      <c r="A62" s="3"/>
      <c r="B62" s="37" t="s">
        <v>116</v>
      </c>
      <c r="C62" s="35"/>
      <c r="D62" s="8">
        <v>57.75</v>
      </c>
      <c r="E62" s="8">
        <v>59.25</v>
      </c>
      <c r="F62" s="8">
        <v>251.25</v>
      </c>
      <c r="G62" s="8">
        <v>1762.5</v>
      </c>
      <c r="H62" s="142">
        <v>45</v>
      </c>
      <c r="I62" s="55"/>
    </row>
    <row r="63" spans="1:9" ht="246.75" x14ac:dyDescent="1.1499999999999999">
      <c r="A63" s="31"/>
      <c r="B63" s="38" t="s">
        <v>117</v>
      </c>
      <c r="C63" s="30"/>
      <c r="D63" s="8">
        <f>D61*100/D62</f>
        <v>101.12554112554115</v>
      </c>
      <c r="E63" s="8">
        <f>E61*100/E62</f>
        <v>96.506329113924068</v>
      </c>
      <c r="F63" s="8">
        <f>F61*100/F62</f>
        <v>97.381094527363189</v>
      </c>
      <c r="G63" s="8">
        <f>G61*100/G62</f>
        <v>96.344964539007094</v>
      </c>
      <c r="H63" s="138">
        <f>H61*100/H62</f>
        <v>358.68888888888887</v>
      </c>
      <c r="I63" s="55"/>
    </row>
    <row r="64" spans="1:9" x14ac:dyDescent="1.1499999999999999">
      <c r="A64" s="254" t="s">
        <v>1</v>
      </c>
      <c r="B64" s="254"/>
      <c r="C64" s="254"/>
      <c r="D64" s="254"/>
      <c r="E64" s="254"/>
      <c r="F64" s="254"/>
      <c r="G64" s="254"/>
      <c r="H64" s="142"/>
      <c r="I64" s="55"/>
    </row>
    <row r="65" spans="1:9" x14ac:dyDescent="1.1499999999999999">
      <c r="A65" s="254" t="s">
        <v>61</v>
      </c>
      <c r="B65" s="254"/>
      <c r="C65" s="254"/>
      <c r="D65" s="254"/>
      <c r="E65" s="254"/>
      <c r="F65" s="254"/>
      <c r="G65" s="254"/>
      <c r="H65" s="142"/>
      <c r="I65" s="55"/>
    </row>
    <row r="66" spans="1:9" ht="83.25" customHeight="1" x14ac:dyDescent="1.1499999999999999">
      <c r="A66" s="261" t="s">
        <v>102</v>
      </c>
      <c r="B66" s="254" t="s">
        <v>4</v>
      </c>
      <c r="C66" s="262" t="s">
        <v>103</v>
      </c>
      <c r="D66" s="254" t="s">
        <v>104</v>
      </c>
      <c r="E66" s="254"/>
      <c r="F66" s="254"/>
      <c r="G66" s="254" t="s">
        <v>105</v>
      </c>
      <c r="H66" s="251" t="s">
        <v>147</v>
      </c>
      <c r="I66" s="264" t="s">
        <v>192</v>
      </c>
    </row>
    <row r="67" spans="1:9" x14ac:dyDescent="1.1499999999999999">
      <c r="A67" s="261"/>
      <c r="B67" s="254"/>
      <c r="C67" s="262"/>
      <c r="D67" s="30" t="s">
        <v>106</v>
      </c>
      <c r="E67" s="30" t="s">
        <v>107</v>
      </c>
      <c r="F67" s="30" t="s">
        <v>108</v>
      </c>
      <c r="G67" s="254"/>
      <c r="H67" s="252"/>
      <c r="I67" s="265"/>
    </row>
    <row r="68" spans="1:9" x14ac:dyDescent="1.1499999999999999">
      <c r="A68" s="31">
        <v>1</v>
      </c>
      <c r="B68" s="32">
        <v>2</v>
      </c>
      <c r="C68" s="33">
        <v>3</v>
      </c>
      <c r="D68" s="32">
        <v>4</v>
      </c>
      <c r="E68" s="32">
        <v>5</v>
      </c>
      <c r="F68" s="32">
        <v>6</v>
      </c>
      <c r="G68" s="32">
        <v>7</v>
      </c>
      <c r="H68" s="143">
        <v>8</v>
      </c>
      <c r="I68" s="159">
        <v>9</v>
      </c>
    </row>
    <row r="69" spans="1:9" x14ac:dyDescent="1.1499999999999999">
      <c r="A69" s="254" t="s">
        <v>109</v>
      </c>
      <c r="B69" s="254"/>
      <c r="C69" s="254"/>
      <c r="D69" s="254"/>
      <c r="E69" s="254"/>
      <c r="F69" s="254"/>
      <c r="G69" s="254"/>
      <c r="H69" s="142"/>
      <c r="I69" s="55"/>
    </row>
    <row r="70" spans="1:9" ht="87.75" customHeight="1" x14ac:dyDescent="1.1499999999999999">
      <c r="A70" s="13">
        <v>91</v>
      </c>
      <c r="B70" s="21" t="s">
        <v>167</v>
      </c>
      <c r="C70" s="103">
        <v>210</v>
      </c>
      <c r="D70" s="116">
        <v>8.82</v>
      </c>
      <c r="E70" s="116">
        <v>10.71</v>
      </c>
      <c r="F70" s="116">
        <v>28.56</v>
      </c>
      <c r="G70" s="191">
        <v>261.66000000000003</v>
      </c>
      <c r="H70" s="155">
        <v>14.8</v>
      </c>
      <c r="I70" s="63">
        <v>63.56</v>
      </c>
    </row>
    <row r="71" spans="1:9" x14ac:dyDescent="1.1499999999999999">
      <c r="A71" s="211">
        <v>4</v>
      </c>
      <c r="B71" s="7" t="s">
        <v>200</v>
      </c>
      <c r="C71" s="126">
        <v>60</v>
      </c>
      <c r="D71" s="182">
        <v>1.1000000000000001</v>
      </c>
      <c r="E71" s="182">
        <v>0.2</v>
      </c>
      <c r="F71" s="182">
        <v>3.8</v>
      </c>
      <c r="G71" s="182">
        <v>24</v>
      </c>
      <c r="H71" s="182">
        <v>17.5</v>
      </c>
      <c r="I71" s="180">
        <v>25.32</v>
      </c>
    </row>
    <row r="72" spans="1:9" ht="81" customHeight="1" x14ac:dyDescent="1.1499999999999999">
      <c r="A72" s="3">
        <v>2</v>
      </c>
      <c r="B72" s="7" t="s">
        <v>63</v>
      </c>
      <c r="C72" s="3">
        <v>200</v>
      </c>
      <c r="D72" s="104">
        <v>3.58</v>
      </c>
      <c r="E72" s="104">
        <v>2.68</v>
      </c>
      <c r="F72" s="104">
        <v>28.34</v>
      </c>
      <c r="G72" s="104">
        <v>151.80000000000001</v>
      </c>
      <c r="H72" s="149">
        <v>1.3</v>
      </c>
      <c r="I72" s="63">
        <v>16.07</v>
      </c>
    </row>
    <row r="73" spans="1:9" s="34" customFormat="1" ht="84" customHeight="1" x14ac:dyDescent="1.1499999999999999">
      <c r="A73" s="217" t="s">
        <v>41</v>
      </c>
      <c r="B73" s="7" t="s">
        <v>42</v>
      </c>
      <c r="C73" s="217">
        <v>40</v>
      </c>
      <c r="D73" s="216">
        <v>3.2</v>
      </c>
      <c r="E73" s="216">
        <v>0.4</v>
      </c>
      <c r="F73" s="216">
        <v>19.32</v>
      </c>
      <c r="G73" s="216">
        <v>95</v>
      </c>
      <c r="H73" s="145">
        <v>0</v>
      </c>
      <c r="I73" s="63">
        <v>3.69</v>
      </c>
    </row>
    <row r="74" spans="1:9" x14ac:dyDescent="1.1499999999999999">
      <c r="A74" s="3"/>
      <c r="B74" s="7" t="s">
        <v>121</v>
      </c>
      <c r="C74" s="4">
        <f>C70+C71+C72+C73</f>
        <v>510</v>
      </c>
      <c r="D74" s="8">
        <f t="shared" ref="D74:I74" si="8">D70+D71+D72+D73</f>
        <v>16.7</v>
      </c>
      <c r="E74" s="8">
        <f t="shared" si="8"/>
        <v>13.99</v>
      </c>
      <c r="F74" s="8">
        <f t="shared" si="8"/>
        <v>80.02000000000001</v>
      </c>
      <c r="G74" s="8">
        <f t="shared" si="8"/>
        <v>532.46</v>
      </c>
      <c r="H74" s="138">
        <f t="shared" si="8"/>
        <v>33.599999999999994</v>
      </c>
      <c r="I74" s="141">
        <f t="shared" si="8"/>
        <v>108.63999999999999</v>
      </c>
    </row>
    <row r="75" spans="1:9" x14ac:dyDescent="1.1499999999999999">
      <c r="A75" s="254" t="s">
        <v>111</v>
      </c>
      <c r="B75" s="254"/>
      <c r="C75" s="254"/>
      <c r="D75" s="254"/>
      <c r="E75" s="254"/>
      <c r="F75" s="254"/>
      <c r="G75" s="254"/>
      <c r="H75" s="142"/>
      <c r="I75" s="55"/>
    </row>
    <row r="76" spans="1:9" ht="101.25" customHeight="1" x14ac:dyDescent="1.1499999999999999">
      <c r="A76" s="100">
        <v>76</v>
      </c>
      <c r="B76" s="7" t="s">
        <v>74</v>
      </c>
      <c r="C76" s="100">
        <v>60</v>
      </c>
      <c r="D76" s="108">
        <v>1.04</v>
      </c>
      <c r="E76" s="108">
        <v>4.59</v>
      </c>
      <c r="F76" s="108">
        <v>4.91</v>
      </c>
      <c r="G76" s="108">
        <v>67.5</v>
      </c>
      <c r="H76" s="147">
        <v>5.3</v>
      </c>
      <c r="I76" s="63">
        <v>10.86</v>
      </c>
    </row>
    <row r="77" spans="1:9" ht="165" customHeight="1" x14ac:dyDescent="1.1499999999999999">
      <c r="A77" s="3">
        <v>104</v>
      </c>
      <c r="B77" s="7" t="s">
        <v>184</v>
      </c>
      <c r="C77" s="107" t="s">
        <v>126</v>
      </c>
      <c r="D77" s="125">
        <v>6.5</v>
      </c>
      <c r="E77" s="125">
        <v>5.3</v>
      </c>
      <c r="F77" s="125">
        <v>14.53</v>
      </c>
      <c r="G77" s="125">
        <v>167.25</v>
      </c>
      <c r="H77" s="150">
        <v>10.53</v>
      </c>
      <c r="I77" s="63">
        <v>43.97</v>
      </c>
    </row>
    <row r="78" spans="1:9" ht="91.5" customHeight="1" x14ac:dyDescent="1.1499999999999999">
      <c r="A78" s="172">
        <v>16</v>
      </c>
      <c r="B78" s="7" t="s">
        <v>90</v>
      </c>
      <c r="C78" s="126">
        <v>100</v>
      </c>
      <c r="D78" s="136">
        <v>15.68</v>
      </c>
      <c r="E78" s="136">
        <v>12.51</v>
      </c>
      <c r="F78" s="136">
        <v>11.9</v>
      </c>
      <c r="G78" s="136">
        <v>245</v>
      </c>
      <c r="H78" s="206">
        <v>1.04</v>
      </c>
      <c r="I78" s="63">
        <v>41.76</v>
      </c>
    </row>
    <row r="79" spans="1:9" ht="159" customHeight="1" x14ac:dyDescent="1.1499999999999999">
      <c r="A79" s="3">
        <v>11</v>
      </c>
      <c r="B79" s="7" t="s">
        <v>58</v>
      </c>
      <c r="C79" s="3">
        <v>150</v>
      </c>
      <c r="D79" s="8">
        <v>5.66</v>
      </c>
      <c r="E79" s="8">
        <v>6.75</v>
      </c>
      <c r="F79" s="8">
        <v>29.04</v>
      </c>
      <c r="G79" s="8">
        <v>144.9</v>
      </c>
      <c r="H79" s="142">
        <v>0</v>
      </c>
      <c r="I79" s="63">
        <v>10.98</v>
      </c>
    </row>
    <row r="80" spans="1:9" ht="77.25" customHeight="1" x14ac:dyDescent="1.1499999999999999">
      <c r="A80" s="3">
        <v>62</v>
      </c>
      <c r="B80" s="7" t="s">
        <v>185</v>
      </c>
      <c r="C80" s="35" t="s">
        <v>110</v>
      </c>
      <c r="D80" s="8">
        <v>0.16</v>
      </c>
      <c r="E80" s="8">
        <v>0.16</v>
      </c>
      <c r="F80" s="8">
        <v>18.89</v>
      </c>
      <c r="G80" s="8">
        <v>79</v>
      </c>
      <c r="H80" s="142">
        <v>4</v>
      </c>
      <c r="I80" s="63">
        <v>9.81</v>
      </c>
    </row>
    <row r="81" spans="1:9" x14ac:dyDescent="1.1499999999999999">
      <c r="A81" s="3" t="s">
        <v>41</v>
      </c>
      <c r="B81" s="7" t="s">
        <v>5</v>
      </c>
      <c r="C81" s="3">
        <v>30</v>
      </c>
      <c r="D81" s="8">
        <v>2.4</v>
      </c>
      <c r="E81" s="8">
        <v>0.45</v>
      </c>
      <c r="F81" s="8">
        <v>11.37</v>
      </c>
      <c r="G81" s="8">
        <v>62.4</v>
      </c>
      <c r="H81" s="142">
        <v>0</v>
      </c>
      <c r="I81" s="63">
        <v>2.77</v>
      </c>
    </row>
    <row r="82" spans="1:9" x14ac:dyDescent="1.1499999999999999">
      <c r="A82" s="3" t="s">
        <v>41</v>
      </c>
      <c r="B82" s="7" t="s">
        <v>6</v>
      </c>
      <c r="C82" s="3">
        <v>20</v>
      </c>
      <c r="D82" s="8">
        <v>0.98</v>
      </c>
      <c r="E82" s="8">
        <v>0.2</v>
      </c>
      <c r="F82" s="8">
        <v>8.9600000000000009</v>
      </c>
      <c r="G82" s="8">
        <v>40</v>
      </c>
      <c r="H82" s="142">
        <v>0</v>
      </c>
      <c r="I82" s="63">
        <v>1.45</v>
      </c>
    </row>
    <row r="83" spans="1:9" x14ac:dyDescent="1.1499999999999999">
      <c r="A83" s="3"/>
      <c r="B83" s="7" t="s">
        <v>43</v>
      </c>
      <c r="C83" s="4">
        <f t="shared" ref="C83:I83" si="9">C76+C77+C78+C79+C80+C81+C82</f>
        <v>810</v>
      </c>
      <c r="D83" s="8">
        <f t="shared" si="9"/>
        <v>32.419999999999995</v>
      </c>
      <c r="E83" s="8">
        <f t="shared" si="9"/>
        <v>29.959999999999997</v>
      </c>
      <c r="F83" s="8">
        <f t="shared" si="9"/>
        <v>99.6</v>
      </c>
      <c r="G83" s="8">
        <f t="shared" si="9"/>
        <v>806.05</v>
      </c>
      <c r="H83" s="138">
        <f t="shared" si="9"/>
        <v>20.869999999999997</v>
      </c>
      <c r="I83" s="141">
        <f t="shared" si="9"/>
        <v>121.60000000000001</v>
      </c>
    </row>
    <row r="84" spans="1:9" x14ac:dyDescent="1.1499999999999999">
      <c r="A84" s="254" t="s">
        <v>48</v>
      </c>
      <c r="B84" s="254"/>
      <c r="C84" s="254"/>
      <c r="D84" s="254"/>
      <c r="E84" s="254"/>
      <c r="F84" s="254"/>
      <c r="G84" s="254"/>
      <c r="H84" s="142"/>
      <c r="I84" s="55"/>
    </row>
    <row r="85" spans="1:9" x14ac:dyDescent="1.1499999999999999">
      <c r="A85" s="172">
        <v>46</v>
      </c>
      <c r="B85" s="7" t="s">
        <v>49</v>
      </c>
      <c r="C85" s="172">
        <v>200</v>
      </c>
      <c r="D85" s="171">
        <v>5.8</v>
      </c>
      <c r="E85" s="171">
        <v>5</v>
      </c>
      <c r="F85" s="171">
        <v>9.6</v>
      </c>
      <c r="G85" s="171">
        <v>108</v>
      </c>
      <c r="H85" s="142">
        <v>2.74</v>
      </c>
      <c r="I85" s="63">
        <v>22.59</v>
      </c>
    </row>
    <row r="86" spans="1:9" ht="249.75" x14ac:dyDescent="1.1499999999999999">
      <c r="A86" s="177">
        <v>89</v>
      </c>
      <c r="B86" s="7" t="s">
        <v>50</v>
      </c>
      <c r="C86" s="177">
        <v>25</v>
      </c>
      <c r="D86" s="176">
        <v>1.35</v>
      </c>
      <c r="E86" s="176">
        <v>1.75</v>
      </c>
      <c r="F86" s="176">
        <v>14.6</v>
      </c>
      <c r="G86" s="176">
        <v>79.5</v>
      </c>
      <c r="H86" s="142">
        <v>0</v>
      </c>
      <c r="I86" s="63">
        <v>6.3</v>
      </c>
    </row>
    <row r="87" spans="1:9" x14ac:dyDescent="1.1499999999999999">
      <c r="A87" s="172">
        <v>70</v>
      </c>
      <c r="B87" s="7" t="s">
        <v>40</v>
      </c>
      <c r="C87" s="172">
        <v>100</v>
      </c>
      <c r="D87" s="171">
        <v>0.4</v>
      </c>
      <c r="E87" s="171">
        <v>0.4</v>
      </c>
      <c r="F87" s="171">
        <v>9.8000000000000007</v>
      </c>
      <c r="G87" s="171">
        <v>47</v>
      </c>
      <c r="H87" s="142">
        <v>9.5</v>
      </c>
      <c r="I87" s="63">
        <v>31.68</v>
      </c>
    </row>
    <row r="88" spans="1:9" x14ac:dyDescent="1.1499999999999999">
      <c r="A88" s="3"/>
      <c r="B88" s="7" t="s">
        <v>114</v>
      </c>
      <c r="C88" s="4">
        <f>C85+C86+C87</f>
        <v>325</v>
      </c>
      <c r="D88" s="160">
        <f>D85+D86+D87</f>
        <v>7.5500000000000007</v>
      </c>
      <c r="E88" s="171">
        <f t="shared" ref="E88:I88" si="10">E85+E86+E87</f>
        <v>7.15</v>
      </c>
      <c r="F88" s="171">
        <f t="shared" si="10"/>
        <v>34</v>
      </c>
      <c r="G88" s="171">
        <f t="shared" si="10"/>
        <v>234.5</v>
      </c>
      <c r="H88" s="171">
        <f t="shared" si="10"/>
        <v>12.24</v>
      </c>
      <c r="I88" s="174">
        <f t="shared" si="10"/>
        <v>60.57</v>
      </c>
    </row>
    <row r="89" spans="1:9" x14ac:dyDescent="1.1499999999999999">
      <c r="A89" s="260" t="s">
        <v>152</v>
      </c>
      <c r="B89" s="260"/>
      <c r="C89" s="260"/>
      <c r="D89" s="260"/>
      <c r="E89" s="260"/>
      <c r="F89" s="260"/>
      <c r="G89" s="260"/>
      <c r="H89" s="142"/>
      <c r="I89" s="55"/>
    </row>
    <row r="90" spans="1:9" x14ac:dyDescent="1.1499999999999999">
      <c r="A90" s="3"/>
      <c r="B90" s="7"/>
      <c r="C90" s="35"/>
      <c r="D90" s="30" t="s">
        <v>106</v>
      </c>
      <c r="E90" s="30" t="s">
        <v>107</v>
      </c>
      <c r="F90" s="30" t="s">
        <v>108</v>
      </c>
      <c r="G90" s="30" t="s">
        <v>115</v>
      </c>
      <c r="H90" s="146" t="s">
        <v>149</v>
      </c>
      <c r="I90" s="63" t="s">
        <v>191</v>
      </c>
    </row>
    <row r="91" spans="1:9" x14ac:dyDescent="1.1499999999999999">
      <c r="A91" s="3"/>
      <c r="B91" s="37" t="s">
        <v>52</v>
      </c>
      <c r="C91" s="35"/>
      <c r="D91" s="8">
        <f t="shared" ref="D91:I91" si="11">D74+D83+D88</f>
        <v>56.669999999999987</v>
      </c>
      <c r="E91" s="8">
        <f t="shared" si="11"/>
        <v>51.099999999999994</v>
      </c>
      <c r="F91" s="8">
        <f>F74+F83+F88</f>
        <v>213.62</v>
      </c>
      <c r="G91" s="8">
        <f t="shared" si="11"/>
        <v>1573.01</v>
      </c>
      <c r="H91" s="138">
        <f t="shared" si="11"/>
        <v>66.709999999999994</v>
      </c>
      <c r="I91" s="141">
        <f t="shared" si="11"/>
        <v>290.81</v>
      </c>
    </row>
    <row r="92" spans="1:9" ht="165" x14ac:dyDescent="1.1499999999999999">
      <c r="A92" s="3"/>
      <c r="B92" s="37" t="s">
        <v>116</v>
      </c>
      <c r="C92" s="35"/>
      <c r="D92" s="8">
        <v>57.75</v>
      </c>
      <c r="E92" s="8">
        <v>59.25</v>
      </c>
      <c r="F92" s="8">
        <v>251.25</v>
      </c>
      <c r="G92" s="8">
        <v>1762.5</v>
      </c>
      <c r="H92" s="142">
        <v>45</v>
      </c>
      <c r="I92" s="55"/>
    </row>
    <row r="93" spans="1:9" ht="246.75" x14ac:dyDescent="1.1499999999999999">
      <c r="A93" s="31"/>
      <c r="B93" s="38" t="s">
        <v>117</v>
      </c>
      <c r="C93" s="30"/>
      <c r="D93" s="8">
        <f>D91*100/D92</f>
        <v>98.129870129870113</v>
      </c>
      <c r="E93" s="8">
        <f>E91*100/E92</f>
        <v>86.24472573839661</v>
      </c>
      <c r="F93" s="8">
        <f>F91*100/F92</f>
        <v>85.022885572139302</v>
      </c>
      <c r="G93" s="8">
        <f>G91*100/G92</f>
        <v>89.248794326241139</v>
      </c>
      <c r="H93" s="138">
        <f>H91*100/H92</f>
        <v>148.24444444444441</v>
      </c>
      <c r="I93" s="55"/>
    </row>
    <row r="94" spans="1:9" x14ac:dyDescent="1.1499999999999999">
      <c r="A94" s="254" t="s">
        <v>1</v>
      </c>
      <c r="B94" s="254"/>
      <c r="C94" s="254"/>
      <c r="D94" s="254"/>
      <c r="E94" s="254"/>
      <c r="F94" s="254"/>
      <c r="G94" s="254"/>
      <c r="H94" s="142"/>
      <c r="I94" s="55"/>
    </row>
    <row r="95" spans="1:9" x14ac:dyDescent="1.1499999999999999">
      <c r="A95" s="254" t="s">
        <v>67</v>
      </c>
      <c r="B95" s="254"/>
      <c r="C95" s="254"/>
      <c r="D95" s="254"/>
      <c r="E95" s="254"/>
      <c r="F95" s="254"/>
      <c r="G95" s="254"/>
      <c r="H95" s="142"/>
      <c r="I95" s="55"/>
    </row>
    <row r="96" spans="1:9" ht="83.25" customHeight="1" x14ac:dyDescent="1.1499999999999999">
      <c r="A96" s="261" t="s">
        <v>102</v>
      </c>
      <c r="B96" s="254" t="s">
        <v>4</v>
      </c>
      <c r="C96" s="262" t="s">
        <v>103</v>
      </c>
      <c r="D96" s="254" t="s">
        <v>104</v>
      </c>
      <c r="E96" s="254"/>
      <c r="F96" s="254"/>
      <c r="G96" s="254" t="s">
        <v>105</v>
      </c>
      <c r="H96" s="251" t="s">
        <v>147</v>
      </c>
      <c r="I96" s="264" t="s">
        <v>192</v>
      </c>
    </row>
    <row r="97" spans="1:9" x14ac:dyDescent="1.1499999999999999">
      <c r="A97" s="261"/>
      <c r="B97" s="254"/>
      <c r="C97" s="262"/>
      <c r="D97" s="30" t="s">
        <v>106</v>
      </c>
      <c r="E97" s="30" t="s">
        <v>107</v>
      </c>
      <c r="F97" s="30" t="s">
        <v>108</v>
      </c>
      <c r="G97" s="254"/>
      <c r="H97" s="252"/>
      <c r="I97" s="265"/>
    </row>
    <row r="98" spans="1:9" x14ac:dyDescent="1.1499999999999999">
      <c r="A98" s="31">
        <v>1</v>
      </c>
      <c r="B98" s="32">
        <v>2</v>
      </c>
      <c r="C98" s="33">
        <v>3</v>
      </c>
      <c r="D98" s="32">
        <v>4</v>
      </c>
      <c r="E98" s="32">
        <v>5</v>
      </c>
      <c r="F98" s="32">
        <v>6</v>
      </c>
      <c r="G98" s="32">
        <v>7</v>
      </c>
      <c r="H98" s="143">
        <v>8</v>
      </c>
      <c r="I98" s="159">
        <v>9</v>
      </c>
    </row>
    <row r="99" spans="1:9" x14ac:dyDescent="1.1499999999999999">
      <c r="A99" s="254" t="s">
        <v>109</v>
      </c>
      <c r="B99" s="254"/>
      <c r="C99" s="254"/>
      <c r="D99" s="254"/>
      <c r="E99" s="254"/>
      <c r="F99" s="254"/>
      <c r="G99" s="254"/>
      <c r="H99" s="142"/>
      <c r="I99" s="55"/>
    </row>
    <row r="100" spans="1:9" x14ac:dyDescent="1.1499999999999999">
      <c r="A100" s="3">
        <v>51</v>
      </c>
      <c r="B100" s="7" t="s">
        <v>68</v>
      </c>
      <c r="C100" s="35" t="s">
        <v>110</v>
      </c>
      <c r="D100" s="39">
        <v>5.21</v>
      </c>
      <c r="E100" s="39">
        <v>7.16</v>
      </c>
      <c r="F100" s="39">
        <v>27.84</v>
      </c>
      <c r="G100" s="39">
        <v>193.84</v>
      </c>
      <c r="H100" s="142">
        <v>1.93</v>
      </c>
      <c r="I100" s="63">
        <v>19.13</v>
      </c>
    </row>
    <row r="101" spans="1:9" ht="87.75" customHeight="1" x14ac:dyDescent="1.1499999999999999">
      <c r="A101" s="203">
        <v>59</v>
      </c>
      <c r="B101" s="7" t="s">
        <v>202</v>
      </c>
      <c r="C101" s="35" t="s">
        <v>203</v>
      </c>
      <c r="D101" s="201">
        <v>0.1</v>
      </c>
      <c r="E101" s="201">
        <v>8.1999999999999993</v>
      </c>
      <c r="F101" s="201">
        <v>0.1</v>
      </c>
      <c r="G101" s="201">
        <v>75</v>
      </c>
      <c r="H101" s="202">
        <v>0</v>
      </c>
      <c r="I101" s="63">
        <v>8.15</v>
      </c>
    </row>
    <row r="102" spans="1:9" ht="87.75" customHeight="1" x14ac:dyDescent="1.1499999999999999">
      <c r="A102" s="211">
        <v>13</v>
      </c>
      <c r="B102" s="7" t="s">
        <v>80</v>
      </c>
      <c r="C102" s="211">
        <v>20</v>
      </c>
      <c r="D102" s="210">
        <v>5</v>
      </c>
      <c r="E102" s="210">
        <v>6.33</v>
      </c>
      <c r="F102" s="210">
        <v>0</v>
      </c>
      <c r="G102" s="210">
        <v>77.33</v>
      </c>
      <c r="H102" s="142">
        <v>0.14000000000000001</v>
      </c>
      <c r="I102" s="63">
        <v>16.12</v>
      </c>
    </row>
    <row r="103" spans="1:9" x14ac:dyDescent="1.1499999999999999">
      <c r="A103" s="3">
        <v>57</v>
      </c>
      <c r="B103" s="7" t="s">
        <v>56</v>
      </c>
      <c r="C103" s="3">
        <v>200</v>
      </c>
      <c r="D103" s="8">
        <v>0</v>
      </c>
      <c r="E103" s="8">
        <v>0</v>
      </c>
      <c r="F103" s="8">
        <v>15.04</v>
      </c>
      <c r="G103" s="8">
        <v>62</v>
      </c>
      <c r="H103" s="142">
        <v>0.03</v>
      </c>
      <c r="I103" s="63">
        <v>2.5099999999999998</v>
      </c>
    </row>
    <row r="104" spans="1:9" x14ac:dyDescent="1.1499999999999999">
      <c r="A104" s="221" t="s">
        <v>41</v>
      </c>
      <c r="B104" s="7" t="s">
        <v>208</v>
      </c>
      <c r="C104" s="221">
        <v>115</v>
      </c>
      <c r="D104" s="220">
        <v>2.1</v>
      </c>
      <c r="E104" s="220">
        <v>8.1</v>
      </c>
      <c r="F104" s="220">
        <v>16</v>
      </c>
      <c r="G104" s="220">
        <v>140</v>
      </c>
      <c r="H104" s="142">
        <v>0</v>
      </c>
      <c r="I104" s="63">
        <v>43</v>
      </c>
    </row>
    <row r="105" spans="1:9" ht="91.5" customHeight="1" x14ac:dyDescent="1.1499999999999999">
      <c r="A105" s="217" t="s">
        <v>41</v>
      </c>
      <c r="B105" s="7" t="s">
        <v>42</v>
      </c>
      <c r="C105" s="217">
        <v>40</v>
      </c>
      <c r="D105" s="216">
        <v>3.2</v>
      </c>
      <c r="E105" s="216">
        <v>0.4</v>
      </c>
      <c r="F105" s="216">
        <v>19.32</v>
      </c>
      <c r="G105" s="216">
        <v>95</v>
      </c>
      <c r="H105" s="145">
        <v>0</v>
      </c>
      <c r="I105" s="63">
        <v>3.69</v>
      </c>
    </row>
    <row r="106" spans="1:9" x14ac:dyDescent="1.1499999999999999">
      <c r="A106" s="3"/>
      <c r="B106" s="7" t="s">
        <v>43</v>
      </c>
      <c r="C106" s="4">
        <f>C100+C101+C102+C103+C104+C105</f>
        <v>585</v>
      </c>
      <c r="D106" s="8">
        <f>D100+D101+D102+D103+D104+D105</f>
        <v>15.61</v>
      </c>
      <c r="E106" s="210">
        <f t="shared" ref="E106:I106" si="12">E100+E101+E102+E103+E104+E105</f>
        <v>30.189999999999998</v>
      </c>
      <c r="F106" s="210">
        <f t="shared" si="12"/>
        <v>78.300000000000011</v>
      </c>
      <c r="G106" s="210">
        <f t="shared" si="12"/>
        <v>643.17000000000007</v>
      </c>
      <c r="H106" s="210">
        <f t="shared" si="12"/>
        <v>2.0999999999999996</v>
      </c>
      <c r="I106" s="214">
        <f t="shared" si="12"/>
        <v>92.6</v>
      </c>
    </row>
    <row r="107" spans="1:9" x14ac:dyDescent="1.1499999999999999">
      <c r="A107" s="254" t="s">
        <v>111</v>
      </c>
      <c r="B107" s="254"/>
      <c r="C107" s="254"/>
      <c r="D107" s="254"/>
      <c r="E107" s="254"/>
      <c r="F107" s="254"/>
      <c r="G107" s="254"/>
      <c r="H107" s="142"/>
      <c r="I107" s="55"/>
    </row>
    <row r="108" spans="1:9" x14ac:dyDescent="1.1499999999999999">
      <c r="A108" s="3">
        <v>32</v>
      </c>
      <c r="B108" s="7" t="s">
        <v>70</v>
      </c>
      <c r="C108" s="35" t="s">
        <v>112</v>
      </c>
      <c r="D108" s="8">
        <v>7.79</v>
      </c>
      <c r="E108" s="8">
        <v>9.83</v>
      </c>
      <c r="F108" s="8">
        <v>2.52</v>
      </c>
      <c r="G108" s="8">
        <v>123</v>
      </c>
      <c r="H108" s="142">
        <v>0.61</v>
      </c>
      <c r="I108" s="63">
        <v>37.1</v>
      </c>
    </row>
    <row r="109" spans="1:9" ht="245.25" customHeight="1" x14ac:dyDescent="1.1499999999999999">
      <c r="A109" s="217">
        <v>22</v>
      </c>
      <c r="B109" s="7" t="s">
        <v>71</v>
      </c>
      <c r="C109" s="35" t="s">
        <v>124</v>
      </c>
      <c r="D109" s="216">
        <v>11.5</v>
      </c>
      <c r="E109" s="216">
        <v>11.25</v>
      </c>
      <c r="F109" s="216">
        <v>18.5</v>
      </c>
      <c r="G109" s="216">
        <v>221.5</v>
      </c>
      <c r="H109" s="142">
        <v>16.760000000000002</v>
      </c>
      <c r="I109" s="63">
        <v>27.83</v>
      </c>
    </row>
    <row r="110" spans="1:9" ht="160.5" customHeight="1" x14ac:dyDescent="1.1499999999999999">
      <c r="A110" s="211">
        <v>48</v>
      </c>
      <c r="B110" s="7" t="s">
        <v>72</v>
      </c>
      <c r="C110" s="35" t="s">
        <v>125</v>
      </c>
      <c r="D110" s="210">
        <v>22.86</v>
      </c>
      <c r="E110" s="210">
        <v>26.14</v>
      </c>
      <c r="F110" s="210">
        <v>21.86</v>
      </c>
      <c r="G110" s="210">
        <v>414.29</v>
      </c>
      <c r="H110" s="142">
        <v>6.82</v>
      </c>
      <c r="I110" s="63">
        <v>146.32</v>
      </c>
    </row>
    <row r="111" spans="1:9" x14ac:dyDescent="1.1499999999999999">
      <c r="A111" s="3">
        <v>35</v>
      </c>
      <c r="B111" s="7" t="s">
        <v>47</v>
      </c>
      <c r="C111" s="4">
        <v>200</v>
      </c>
      <c r="D111" s="8">
        <v>0.7</v>
      </c>
      <c r="E111" s="8">
        <v>0.3</v>
      </c>
      <c r="F111" s="8">
        <v>22.8</v>
      </c>
      <c r="G111" s="8">
        <v>97</v>
      </c>
      <c r="H111" s="142">
        <v>200</v>
      </c>
      <c r="I111" s="63">
        <v>6.9</v>
      </c>
    </row>
    <row r="112" spans="1:9" x14ac:dyDescent="1.1499999999999999">
      <c r="A112" s="3" t="s">
        <v>41</v>
      </c>
      <c r="B112" s="7" t="s">
        <v>5</v>
      </c>
      <c r="C112" s="3">
        <v>30</v>
      </c>
      <c r="D112" s="8">
        <v>2.4</v>
      </c>
      <c r="E112" s="8">
        <v>0.45</v>
      </c>
      <c r="F112" s="8">
        <v>11.37</v>
      </c>
      <c r="G112" s="8">
        <v>62.4</v>
      </c>
      <c r="H112" s="142">
        <v>0</v>
      </c>
      <c r="I112" s="63">
        <v>2.77</v>
      </c>
    </row>
    <row r="113" spans="1:9" x14ac:dyDescent="1.1499999999999999">
      <c r="A113" s="3" t="s">
        <v>41</v>
      </c>
      <c r="B113" s="7" t="s">
        <v>6</v>
      </c>
      <c r="C113" s="3">
        <v>20</v>
      </c>
      <c r="D113" s="8">
        <v>0.98</v>
      </c>
      <c r="E113" s="8">
        <v>0.2</v>
      </c>
      <c r="F113" s="8">
        <v>8.9600000000000009</v>
      </c>
      <c r="G113" s="8">
        <v>40</v>
      </c>
      <c r="H113" s="142">
        <v>0</v>
      </c>
      <c r="I113" s="63">
        <v>1.45</v>
      </c>
    </row>
    <row r="114" spans="1:9" x14ac:dyDescent="1.1499999999999999">
      <c r="A114" s="3"/>
      <c r="B114" s="7" t="s">
        <v>43</v>
      </c>
      <c r="C114" s="4">
        <f>C108+C109+C110+C111+C112+C113</f>
        <v>782</v>
      </c>
      <c r="D114" s="8">
        <f>D108+D109+D110+D111+D112+D113</f>
        <v>46.23</v>
      </c>
      <c r="E114" s="171">
        <f t="shared" ref="E114:I114" si="13">E108+E109+E110+E111+E112+E113</f>
        <v>48.17</v>
      </c>
      <c r="F114" s="171">
        <f t="shared" si="13"/>
        <v>86.009999999999991</v>
      </c>
      <c r="G114" s="171">
        <f t="shared" si="13"/>
        <v>958.18999999999994</v>
      </c>
      <c r="H114" s="171">
        <f t="shared" si="13"/>
        <v>224.19</v>
      </c>
      <c r="I114" s="174">
        <f t="shared" si="13"/>
        <v>222.37</v>
      </c>
    </row>
    <row r="115" spans="1:9" x14ac:dyDescent="1.1499999999999999">
      <c r="A115" s="254" t="s">
        <v>48</v>
      </c>
      <c r="B115" s="254"/>
      <c r="C115" s="254"/>
      <c r="D115" s="254"/>
      <c r="E115" s="254"/>
      <c r="F115" s="254"/>
      <c r="G115" s="254"/>
      <c r="H115" s="142"/>
      <c r="I115" s="55"/>
    </row>
    <row r="116" spans="1:9" ht="111" customHeight="1" x14ac:dyDescent="1.1499999999999999">
      <c r="A116" s="177">
        <v>25</v>
      </c>
      <c r="B116" s="7" t="s">
        <v>60</v>
      </c>
      <c r="C116" s="4">
        <v>200</v>
      </c>
      <c r="D116" s="176">
        <v>0.6</v>
      </c>
      <c r="E116" s="176">
        <v>0</v>
      </c>
      <c r="F116" s="176">
        <v>33</v>
      </c>
      <c r="G116" s="176">
        <v>136</v>
      </c>
      <c r="H116" s="176">
        <v>4.2</v>
      </c>
      <c r="I116" s="63">
        <v>24</v>
      </c>
    </row>
    <row r="117" spans="1:9" ht="103.5" customHeight="1" x14ac:dyDescent="1.1499999999999999">
      <c r="A117" s="177">
        <v>89</v>
      </c>
      <c r="B117" s="7" t="s">
        <v>151</v>
      </c>
      <c r="C117" s="35" t="s">
        <v>123</v>
      </c>
      <c r="D117" s="176">
        <v>3.55</v>
      </c>
      <c r="E117" s="176">
        <v>7.4</v>
      </c>
      <c r="F117" s="176">
        <v>28.05</v>
      </c>
      <c r="G117" s="176">
        <v>193</v>
      </c>
      <c r="H117" s="142">
        <v>0.02</v>
      </c>
      <c r="I117" s="63">
        <v>17.5</v>
      </c>
    </row>
    <row r="118" spans="1:9" ht="87.75" customHeight="1" x14ac:dyDescent="1.1499999999999999">
      <c r="A118" s="172">
        <v>70</v>
      </c>
      <c r="B118" s="7" t="s">
        <v>40</v>
      </c>
      <c r="C118" s="172">
        <v>100</v>
      </c>
      <c r="D118" s="171">
        <v>0.4</v>
      </c>
      <c r="E118" s="171">
        <v>0.4</v>
      </c>
      <c r="F118" s="171">
        <v>9.8000000000000007</v>
      </c>
      <c r="G118" s="171">
        <v>47</v>
      </c>
      <c r="H118" s="142">
        <v>9.5</v>
      </c>
      <c r="I118" s="63">
        <v>31.68</v>
      </c>
    </row>
    <row r="119" spans="1:9" x14ac:dyDescent="1.1499999999999999">
      <c r="A119" s="3"/>
      <c r="B119" s="7" t="s">
        <v>114</v>
      </c>
      <c r="C119" s="4">
        <f>C116+C117+C118</f>
        <v>350</v>
      </c>
      <c r="D119" s="160">
        <f>D116+D117+D118</f>
        <v>4.55</v>
      </c>
      <c r="E119" s="171">
        <f t="shared" ref="E119:I119" si="14">E116+E117+E118</f>
        <v>7.8000000000000007</v>
      </c>
      <c r="F119" s="171">
        <f t="shared" si="14"/>
        <v>70.849999999999994</v>
      </c>
      <c r="G119" s="171">
        <f t="shared" si="14"/>
        <v>376</v>
      </c>
      <c r="H119" s="171">
        <f t="shared" si="14"/>
        <v>13.719999999999999</v>
      </c>
      <c r="I119" s="174">
        <f t="shared" si="14"/>
        <v>73.180000000000007</v>
      </c>
    </row>
    <row r="120" spans="1:9" x14ac:dyDescent="1.1499999999999999">
      <c r="A120" s="260" t="s">
        <v>152</v>
      </c>
      <c r="B120" s="260"/>
      <c r="C120" s="260"/>
      <c r="D120" s="260"/>
      <c r="E120" s="260"/>
      <c r="F120" s="260"/>
      <c r="G120" s="260"/>
      <c r="H120" s="142"/>
      <c r="I120" s="55"/>
    </row>
    <row r="121" spans="1:9" x14ac:dyDescent="1.1499999999999999">
      <c r="A121" s="3"/>
      <c r="B121" s="7"/>
      <c r="C121" s="35"/>
      <c r="D121" s="30" t="s">
        <v>106</v>
      </c>
      <c r="E121" s="30" t="s">
        <v>107</v>
      </c>
      <c r="F121" s="30" t="s">
        <v>108</v>
      </c>
      <c r="G121" s="30" t="s">
        <v>115</v>
      </c>
      <c r="H121" s="146" t="s">
        <v>149</v>
      </c>
      <c r="I121" s="63" t="s">
        <v>191</v>
      </c>
    </row>
    <row r="122" spans="1:9" x14ac:dyDescent="1.1499999999999999">
      <c r="A122" s="3"/>
      <c r="B122" s="37" t="s">
        <v>52</v>
      </c>
      <c r="C122" s="35"/>
      <c r="D122" s="8">
        <f t="shared" ref="D122:I122" si="15">D106+D114+D119</f>
        <v>66.39</v>
      </c>
      <c r="E122" s="8">
        <f t="shared" si="15"/>
        <v>86.16</v>
      </c>
      <c r="F122" s="8">
        <f>F106+F114+F119</f>
        <v>235.16</v>
      </c>
      <c r="G122" s="8">
        <f t="shared" si="15"/>
        <v>1977.3600000000001</v>
      </c>
      <c r="H122" s="138">
        <f t="shared" si="15"/>
        <v>240.01</v>
      </c>
      <c r="I122" s="141">
        <f t="shared" si="15"/>
        <v>388.15000000000003</v>
      </c>
    </row>
    <row r="123" spans="1:9" ht="165" x14ac:dyDescent="1.1499999999999999">
      <c r="A123" s="3"/>
      <c r="B123" s="37" t="s">
        <v>116</v>
      </c>
      <c r="C123" s="35"/>
      <c r="D123" s="8">
        <v>57.75</v>
      </c>
      <c r="E123" s="8">
        <v>59.25</v>
      </c>
      <c r="F123" s="8">
        <v>251.25</v>
      </c>
      <c r="G123" s="8">
        <v>1762.5</v>
      </c>
      <c r="H123" s="142">
        <v>45</v>
      </c>
      <c r="I123" s="55"/>
    </row>
    <row r="124" spans="1:9" ht="246.75" x14ac:dyDescent="1.1499999999999999">
      <c r="A124" s="31"/>
      <c r="B124" s="38" t="s">
        <v>117</v>
      </c>
      <c r="C124" s="30"/>
      <c r="D124" s="8">
        <f>D122*100/D123</f>
        <v>114.96103896103897</v>
      </c>
      <c r="E124" s="8">
        <f>E122*100/E123</f>
        <v>145.41772151898735</v>
      </c>
      <c r="F124" s="8">
        <f>F122*100/F123</f>
        <v>93.59601990049751</v>
      </c>
      <c r="G124" s="8">
        <f>G122*100/G123</f>
        <v>112.19063829787234</v>
      </c>
      <c r="H124" s="138">
        <f>H122*100/H123</f>
        <v>533.35555555555561</v>
      </c>
      <c r="I124" s="55"/>
    </row>
    <row r="125" spans="1:9" x14ac:dyDescent="1.1499999999999999">
      <c r="A125" s="254" t="s">
        <v>1</v>
      </c>
      <c r="B125" s="254"/>
      <c r="C125" s="254"/>
      <c r="D125" s="254"/>
      <c r="E125" s="254"/>
      <c r="F125" s="254"/>
      <c r="G125" s="254"/>
      <c r="H125" s="142"/>
      <c r="I125" s="55"/>
    </row>
    <row r="126" spans="1:9" x14ac:dyDescent="1.1499999999999999">
      <c r="A126" s="254" t="s">
        <v>73</v>
      </c>
      <c r="B126" s="254"/>
      <c r="C126" s="254"/>
      <c r="D126" s="254"/>
      <c r="E126" s="254"/>
      <c r="F126" s="254"/>
      <c r="G126" s="254"/>
      <c r="H126" s="142"/>
      <c r="I126" s="55"/>
    </row>
    <row r="127" spans="1:9" ht="83.25" customHeight="1" x14ac:dyDescent="1.1499999999999999">
      <c r="A127" s="261" t="s">
        <v>102</v>
      </c>
      <c r="B127" s="254" t="s">
        <v>4</v>
      </c>
      <c r="C127" s="262" t="s">
        <v>103</v>
      </c>
      <c r="D127" s="254" t="s">
        <v>104</v>
      </c>
      <c r="E127" s="254"/>
      <c r="F127" s="254"/>
      <c r="G127" s="254" t="s">
        <v>105</v>
      </c>
      <c r="H127" s="251" t="s">
        <v>147</v>
      </c>
      <c r="I127" s="264" t="s">
        <v>192</v>
      </c>
    </row>
    <row r="128" spans="1:9" x14ac:dyDescent="1.1499999999999999">
      <c r="A128" s="261"/>
      <c r="B128" s="254"/>
      <c r="C128" s="262"/>
      <c r="D128" s="30" t="s">
        <v>106</v>
      </c>
      <c r="E128" s="30" t="s">
        <v>107</v>
      </c>
      <c r="F128" s="30" t="s">
        <v>108</v>
      </c>
      <c r="G128" s="254"/>
      <c r="H128" s="252"/>
      <c r="I128" s="265"/>
    </row>
    <row r="129" spans="1:9" x14ac:dyDescent="1.1499999999999999">
      <c r="A129" s="31">
        <v>1</v>
      </c>
      <c r="B129" s="32">
        <v>2</v>
      </c>
      <c r="C129" s="33">
        <v>3</v>
      </c>
      <c r="D129" s="32">
        <v>4</v>
      </c>
      <c r="E129" s="32">
        <v>5</v>
      </c>
      <c r="F129" s="32">
        <v>6</v>
      </c>
      <c r="G129" s="32">
        <v>7</v>
      </c>
      <c r="H129" s="143">
        <v>8</v>
      </c>
      <c r="I129" s="159">
        <v>9</v>
      </c>
    </row>
    <row r="130" spans="1:9" x14ac:dyDescent="1.1499999999999999">
      <c r="A130" s="254" t="s">
        <v>109</v>
      </c>
      <c r="B130" s="254"/>
      <c r="C130" s="254"/>
      <c r="D130" s="254"/>
      <c r="E130" s="254"/>
      <c r="F130" s="254"/>
      <c r="G130" s="254"/>
      <c r="H130" s="142"/>
      <c r="I130" s="55"/>
    </row>
    <row r="131" spans="1:9" ht="82.5" customHeight="1" x14ac:dyDescent="1.1499999999999999">
      <c r="A131" s="3">
        <v>72</v>
      </c>
      <c r="B131" s="7" t="s">
        <v>146</v>
      </c>
      <c r="C131" s="223">
        <v>90</v>
      </c>
      <c r="D131" s="8">
        <v>13.48</v>
      </c>
      <c r="E131" s="8">
        <v>7.5</v>
      </c>
      <c r="F131" s="8">
        <v>13.76</v>
      </c>
      <c r="G131" s="8">
        <v>184.4</v>
      </c>
      <c r="H131" s="142">
        <v>0.54</v>
      </c>
      <c r="I131" s="63">
        <v>53.94</v>
      </c>
    </row>
    <row r="132" spans="1:9" ht="77.25" customHeight="1" x14ac:dyDescent="1.1499999999999999">
      <c r="A132" s="113">
        <v>77</v>
      </c>
      <c r="B132" s="7" t="s">
        <v>179</v>
      </c>
      <c r="C132" s="4">
        <v>180</v>
      </c>
      <c r="D132" s="112">
        <v>4.63</v>
      </c>
      <c r="E132" s="112">
        <v>8.41</v>
      </c>
      <c r="F132" s="112">
        <v>35.64</v>
      </c>
      <c r="G132" s="112">
        <v>254.4</v>
      </c>
      <c r="H132" s="138">
        <v>7.15</v>
      </c>
      <c r="I132" s="63">
        <v>14.55</v>
      </c>
    </row>
    <row r="133" spans="1:9" ht="77.25" customHeight="1" x14ac:dyDescent="1.1499999999999999">
      <c r="A133" s="211">
        <v>4</v>
      </c>
      <c r="B133" s="7" t="s">
        <v>201</v>
      </c>
      <c r="C133" s="107" t="s">
        <v>112</v>
      </c>
      <c r="D133" s="182">
        <v>0.48</v>
      </c>
      <c r="E133" s="182">
        <v>0.06</v>
      </c>
      <c r="F133" s="182">
        <v>1.5</v>
      </c>
      <c r="G133" s="182">
        <v>8.4</v>
      </c>
      <c r="H133" s="182">
        <v>2.94</v>
      </c>
      <c r="I133" s="180">
        <v>24.99</v>
      </c>
    </row>
    <row r="134" spans="1:9" ht="81" customHeight="1" x14ac:dyDescent="1.1499999999999999">
      <c r="A134" s="217" t="s">
        <v>41</v>
      </c>
      <c r="B134" s="7" t="s">
        <v>42</v>
      </c>
      <c r="C134" s="217">
        <v>40</v>
      </c>
      <c r="D134" s="216">
        <v>3.2</v>
      </c>
      <c r="E134" s="216">
        <v>0.4</v>
      </c>
      <c r="F134" s="216">
        <v>19.32</v>
      </c>
      <c r="G134" s="216">
        <v>95</v>
      </c>
      <c r="H134" s="145">
        <v>0</v>
      </c>
      <c r="I134" s="63">
        <v>3.69</v>
      </c>
    </row>
    <row r="135" spans="1:9" ht="99.75" customHeight="1" x14ac:dyDescent="1.1499999999999999">
      <c r="A135" s="113">
        <v>86</v>
      </c>
      <c r="B135" s="7" t="s">
        <v>182</v>
      </c>
      <c r="C135" s="119">
        <v>200</v>
      </c>
      <c r="D135" s="181">
        <v>1.36</v>
      </c>
      <c r="E135" s="181">
        <v>0</v>
      </c>
      <c r="F135" s="181">
        <v>29.02</v>
      </c>
      <c r="G135" s="181">
        <v>121.52</v>
      </c>
      <c r="H135" s="206">
        <v>0</v>
      </c>
      <c r="I135" s="63">
        <v>6.25</v>
      </c>
    </row>
    <row r="136" spans="1:9" x14ac:dyDescent="1.1499999999999999">
      <c r="A136" s="3"/>
      <c r="B136" s="7" t="s">
        <v>121</v>
      </c>
      <c r="C136" s="4">
        <f>C131+C132+C133+C134+C135</f>
        <v>570</v>
      </c>
      <c r="D136" s="104">
        <f>D131+D132+D133+D134+D135</f>
        <v>23.15</v>
      </c>
      <c r="E136" s="104">
        <f t="shared" ref="E136:I136" si="16">E131+E132+E133+E134+E135</f>
        <v>16.37</v>
      </c>
      <c r="F136" s="104">
        <f t="shared" si="16"/>
        <v>99.24</v>
      </c>
      <c r="G136" s="104">
        <f t="shared" si="16"/>
        <v>663.72</v>
      </c>
      <c r="H136" s="104">
        <f t="shared" si="16"/>
        <v>10.63</v>
      </c>
      <c r="I136" s="213">
        <f t="shared" si="16"/>
        <v>103.41999999999999</v>
      </c>
    </row>
    <row r="137" spans="1:9" x14ac:dyDescent="1.1499999999999999">
      <c r="A137" s="254" t="s">
        <v>111</v>
      </c>
      <c r="B137" s="254"/>
      <c r="C137" s="254"/>
      <c r="D137" s="254"/>
      <c r="E137" s="254"/>
      <c r="F137" s="254"/>
      <c r="G137" s="254"/>
      <c r="H137" s="142"/>
      <c r="I137" s="55"/>
    </row>
    <row r="138" spans="1:9" ht="166.5" x14ac:dyDescent="1.1499999999999999">
      <c r="A138" s="3">
        <v>93</v>
      </c>
      <c r="B138" s="7" t="s">
        <v>169</v>
      </c>
      <c r="C138" s="3">
        <v>60</v>
      </c>
      <c r="D138" s="8">
        <v>1.81</v>
      </c>
      <c r="E138" s="8">
        <v>3.82</v>
      </c>
      <c r="F138" s="8">
        <v>14.23</v>
      </c>
      <c r="G138" s="8">
        <v>98.52</v>
      </c>
      <c r="H138" s="142">
        <v>3.5</v>
      </c>
      <c r="I138" s="63">
        <v>15.09</v>
      </c>
    </row>
    <row r="139" spans="1:9" ht="246" customHeight="1" x14ac:dyDescent="1.1499999999999999">
      <c r="A139" s="3">
        <v>55</v>
      </c>
      <c r="B139" s="7" t="s">
        <v>75</v>
      </c>
      <c r="C139" s="35" t="s">
        <v>113</v>
      </c>
      <c r="D139" s="8">
        <v>9.3800000000000008</v>
      </c>
      <c r="E139" s="8">
        <v>7.29</v>
      </c>
      <c r="F139" s="8">
        <v>20.92</v>
      </c>
      <c r="G139" s="8">
        <v>210</v>
      </c>
      <c r="H139" s="142">
        <v>5.51</v>
      </c>
      <c r="I139" s="63">
        <v>23.15</v>
      </c>
    </row>
    <row r="140" spans="1:9" ht="81" customHeight="1" x14ac:dyDescent="1.1499999999999999">
      <c r="A140" s="113">
        <v>12</v>
      </c>
      <c r="B140" s="7" t="s">
        <v>83</v>
      </c>
      <c r="C140" s="35" t="s">
        <v>122</v>
      </c>
      <c r="D140" s="112">
        <v>11.88</v>
      </c>
      <c r="E140" s="112">
        <v>14.04</v>
      </c>
      <c r="F140" s="112">
        <v>11.99</v>
      </c>
      <c r="G140" s="112">
        <v>221</v>
      </c>
      <c r="H140" s="138">
        <v>1.1100000000000001</v>
      </c>
      <c r="I140" s="63">
        <v>73.77</v>
      </c>
    </row>
    <row r="141" spans="1:9" x14ac:dyDescent="1.1499999999999999">
      <c r="A141" s="123">
        <v>103</v>
      </c>
      <c r="B141" s="7" t="s">
        <v>77</v>
      </c>
      <c r="C141" s="4">
        <v>150</v>
      </c>
      <c r="D141" s="122">
        <v>5.55</v>
      </c>
      <c r="E141" s="122">
        <v>8.6999999999999993</v>
      </c>
      <c r="F141" s="122">
        <v>14.7</v>
      </c>
      <c r="G141" s="122">
        <v>94.5</v>
      </c>
      <c r="H141" s="142">
        <v>23.45</v>
      </c>
      <c r="I141" s="63">
        <v>21.62</v>
      </c>
    </row>
    <row r="142" spans="1:9" x14ac:dyDescent="1.1499999999999999">
      <c r="A142" s="113">
        <v>36</v>
      </c>
      <c r="B142" s="7" t="s">
        <v>39</v>
      </c>
      <c r="C142" s="113">
        <v>200</v>
      </c>
      <c r="D142" s="104">
        <v>3.76</v>
      </c>
      <c r="E142" s="104">
        <v>3.2</v>
      </c>
      <c r="F142" s="104">
        <v>26.74</v>
      </c>
      <c r="G142" s="104">
        <v>150.80000000000001</v>
      </c>
      <c r="H142" s="149">
        <v>1.58</v>
      </c>
      <c r="I142" s="63">
        <v>17.940000000000001</v>
      </c>
    </row>
    <row r="143" spans="1:9" x14ac:dyDescent="1.1499999999999999">
      <c r="A143" s="3" t="s">
        <v>41</v>
      </c>
      <c r="B143" s="7" t="s">
        <v>5</v>
      </c>
      <c r="C143" s="3">
        <v>30</v>
      </c>
      <c r="D143" s="8">
        <v>2.4</v>
      </c>
      <c r="E143" s="8">
        <v>0.45</v>
      </c>
      <c r="F143" s="8">
        <v>11.37</v>
      </c>
      <c r="G143" s="8">
        <v>62.4</v>
      </c>
      <c r="H143" s="142">
        <v>0</v>
      </c>
      <c r="I143" s="63">
        <v>2.77</v>
      </c>
    </row>
    <row r="144" spans="1:9" x14ac:dyDescent="1.1499999999999999">
      <c r="A144" s="3" t="s">
        <v>41</v>
      </c>
      <c r="B144" s="7" t="s">
        <v>6</v>
      </c>
      <c r="C144" s="3">
        <v>20</v>
      </c>
      <c r="D144" s="8">
        <v>0.98</v>
      </c>
      <c r="E144" s="8">
        <v>0.2</v>
      </c>
      <c r="F144" s="8">
        <v>8.9600000000000009</v>
      </c>
      <c r="G144" s="8">
        <v>40</v>
      </c>
      <c r="H144" s="142">
        <v>0</v>
      </c>
      <c r="I144" s="63">
        <v>1.45</v>
      </c>
    </row>
    <row r="145" spans="1:9" x14ac:dyDescent="1.1499999999999999">
      <c r="A145" s="3"/>
      <c r="B145" s="7" t="s">
        <v>43</v>
      </c>
      <c r="C145" s="4">
        <f t="shared" ref="C145:I145" si="17">C138+C139+C140+C141+C142+C143+C144</f>
        <v>820</v>
      </c>
      <c r="D145" s="8">
        <f t="shared" si="17"/>
        <v>35.76</v>
      </c>
      <c r="E145" s="8">
        <f t="shared" si="17"/>
        <v>37.700000000000003</v>
      </c>
      <c r="F145" s="8">
        <f t="shared" si="17"/>
        <v>108.91</v>
      </c>
      <c r="G145" s="8">
        <f t="shared" si="17"/>
        <v>877.21999999999991</v>
      </c>
      <c r="H145" s="138">
        <f t="shared" si="17"/>
        <v>35.15</v>
      </c>
      <c r="I145" s="141">
        <f t="shared" si="17"/>
        <v>155.79</v>
      </c>
    </row>
    <row r="146" spans="1:9" x14ac:dyDescent="1.1499999999999999">
      <c r="A146" s="254" t="s">
        <v>48</v>
      </c>
      <c r="B146" s="254"/>
      <c r="C146" s="254"/>
      <c r="D146" s="254"/>
      <c r="E146" s="254"/>
      <c r="F146" s="254"/>
      <c r="G146" s="254"/>
      <c r="H146" s="142"/>
      <c r="I146" s="55"/>
    </row>
    <row r="147" spans="1:9" x14ac:dyDescent="1.1499999999999999">
      <c r="A147" s="70">
        <v>20</v>
      </c>
      <c r="B147" s="72" t="s">
        <v>87</v>
      </c>
      <c r="C147" s="70">
        <v>200</v>
      </c>
      <c r="D147" s="71">
        <v>1.4</v>
      </c>
      <c r="E147" s="71">
        <v>1.6</v>
      </c>
      <c r="F147" s="71">
        <v>17.39</v>
      </c>
      <c r="G147" s="121">
        <v>91</v>
      </c>
      <c r="H147" s="173">
        <v>1.44</v>
      </c>
      <c r="I147" s="63">
        <v>7.98</v>
      </c>
    </row>
    <row r="148" spans="1:9" ht="166.5" x14ac:dyDescent="1.1499999999999999">
      <c r="A148" s="172">
        <v>108</v>
      </c>
      <c r="B148" s="7" t="s">
        <v>198</v>
      </c>
      <c r="C148" s="126">
        <v>55</v>
      </c>
      <c r="D148" s="136">
        <v>2.42</v>
      </c>
      <c r="E148" s="136">
        <v>3.87</v>
      </c>
      <c r="F148" s="136">
        <v>29.15</v>
      </c>
      <c r="G148" s="136">
        <v>161</v>
      </c>
      <c r="H148" s="136">
        <v>2</v>
      </c>
      <c r="I148" s="180">
        <v>14.42</v>
      </c>
    </row>
    <row r="149" spans="1:9" x14ac:dyDescent="1.1499999999999999">
      <c r="A149" s="172">
        <v>70</v>
      </c>
      <c r="B149" s="7" t="s">
        <v>40</v>
      </c>
      <c r="C149" s="172">
        <v>100</v>
      </c>
      <c r="D149" s="171">
        <v>0.4</v>
      </c>
      <c r="E149" s="171">
        <v>0.4</v>
      </c>
      <c r="F149" s="171">
        <v>9.8000000000000007</v>
      </c>
      <c r="G149" s="171">
        <v>47</v>
      </c>
      <c r="H149" s="171">
        <v>9.5</v>
      </c>
      <c r="I149" s="146">
        <v>31.68</v>
      </c>
    </row>
    <row r="150" spans="1:9" x14ac:dyDescent="1.1499999999999999">
      <c r="A150" s="3"/>
      <c r="B150" s="7" t="s">
        <v>114</v>
      </c>
      <c r="C150" s="4">
        <f>C147+C148+C149</f>
        <v>355</v>
      </c>
      <c r="D150" s="8">
        <f>D147+D148+D149</f>
        <v>4.22</v>
      </c>
      <c r="E150" s="171">
        <f t="shared" ref="E150:I150" si="18">E147+E148+E149</f>
        <v>5.870000000000001</v>
      </c>
      <c r="F150" s="171">
        <f t="shared" si="18"/>
        <v>56.34</v>
      </c>
      <c r="G150" s="171">
        <f t="shared" si="18"/>
        <v>299</v>
      </c>
      <c r="H150" s="171">
        <f t="shared" si="18"/>
        <v>12.94</v>
      </c>
      <c r="I150" s="174">
        <f t="shared" si="18"/>
        <v>54.08</v>
      </c>
    </row>
    <row r="151" spans="1:9" x14ac:dyDescent="1.1499999999999999">
      <c r="A151" s="260" t="s">
        <v>152</v>
      </c>
      <c r="B151" s="260"/>
      <c r="C151" s="260"/>
      <c r="D151" s="260"/>
      <c r="E151" s="260"/>
      <c r="F151" s="260"/>
      <c r="G151" s="260"/>
      <c r="H151" s="142"/>
      <c r="I151" s="55"/>
    </row>
    <row r="152" spans="1:9" x14ac:dyDescent="1.1499999999999999">
      <c r="A152" s="3"/>
      <c r="B152" s="7"/>
      <c r="C152" s="35"/>
      <c r="D152" s="30" t="s">
        <v>106</v>
      </c>
      <c r="E152" s="30" t="s">
        <v>107</v>
      </c>
      <c r="F152" s="30" t="s">
        <v>108</v>
      </c>
      <c r="G152" s="30" t="s">
        <v>115</v>
      </c>
      <c r="H152" s="146" t="s">
        <v>149</v>
      </c>
      <c r="I152" s="63" t="s">
        <v>191</v>
      </c>
    </row>
    <row r="153" spans="1:9" x14ac:dyDescent="1.1499999999999999">
      <c r="A153" s="3"/>
      <c r="B153" s="37" t="s">
        <v>52</v>
      </c>
      <c r="C153" s="35"/>
      <c r="D153" s="8">
        <f t="shared" ref="D153:I153" si="19">D136+D145+D150</f>
        <v>63.129999999999995</v>
      </c>
      <c r="E153" s="8">
        <f t="shared" si="19"/>
        <v>59.940000000000012</v>
      </c>
      <c r="F153" s="8">
        <f>F136+F145+F150</f>
        <v>264.49</v>
      </c>
      <c r="G153" s="8">
        <f t="shared" si="19"/>
        <v>1839.94</v>
      </c>
      <c r="H153" s="138">
        <f t="shared" si="19"/>
        <v>58.72</v>
      </c>
      <c r="I153" s="141">
        <f t="shared" si="19"/>
        <v>313.28999999999996</v>
      </c>
    </row>
    <row r="154" spans="1:9" ht="165" x14ac:dyDescent="1.1499999999999999">
      <c r="A154" s="3"/>
      <c r="B154" s="37" t="s">
        <v>116</v>
      </c>
      <c r="C154" s="35"/>
      <c r="D154" s="8">
        <v>57.75</v>
      </c>
      <c r="E154" s="8">
        <v>59.25</v>
      </c>
      <c r="F154" s="8">
        <v>251.25</v>
      </c>
      <c r="G154" s="8">
        <v>1762.5</v>
      </c>
      <c r="H154" s="142">
        <v>45</v>
      </c>
      <c r="I154" s="55"/>
    </row>
    <row r="155" spans="1:9" ht="246.75" x14ac:dyDescent="1.1499999999999999">
      <c r="A155" s="31"/>
      <c r="B155" s="38" t="s">
        <v>117</v>
      </c>
      <c r="C155" s="30"/>
      <c r="D155" s="8">
        <f>D153*100/D154</f>
        <v>109.31601731601732</v>
      </c>
      <c r="E155" s="8">
        <f>E153*100/E154</f>
        <v>101.16455696202533</v>
      </c>
      <c r="F155" s="8">
        <f>F153*100/F154</f>
        <v>105.26965174129353</v>
      </c>
      <c r="G155" s="8">
        <f>G153*100/G154</f>
        <v>104.39375886524823</v>
      </c>
      <c r="H155" s="138">
        <f>H153*100/H154</f>
        <v>130.48888888888888</v>
      </c>
      <c r="I155" s="55"/>
    </row>
    <row r="156" spans="1:9" x14ac:dyDescent="1.1499999999999999">
      <c r="A156" s="254" t="s">
        <v>1</v>
      </c>
      <c r="B156" s="254"/>
      <c r="C156" s="254"/>
      <c r="D156" s="254"/>
      <c r="E156" s="254"/>
      <c r="F156" s="254"/>
      <c r="G156" s="254"/>
      <c r="H156" s="142"/>
      <c r="I156" s="55"/>
    </row>
    <row r="157" spans="1:9" x14ac:dyDescent="1.1499999999999999">
      <c r="A157" s="254" t="s">
        <v>78</v>
      </c>
      <c r="B157" s="254"/>
      <c r="C157" s="254"/>
      <c r="D157" s="254"/>
      <c r="E157" s="254"/>
      <c r="F157" s="254"/>
      <c r="G157" s="254"/>
      <c r="H157" s="142"/>
      <c r="I157" s="55"/>
    </row>
    <row r="158" spans="1:9" ht="83.25" customHeight="1" x14ac:dyDescent="1.1499999999999999">
      <c r="A158" s="261" t="s">
        <v>102</v>
      </c>
      <c r="B158" s="254" t="s">
        <v>4</v>
      </c>
      <c r="C158" s="262" t="s">
        <v>103</v>
      </c>
      <c r="D158" s="254" t="s">
        <v>104</v>
      </c>
      <c r="E158" s="254"/>
      <c r="F158" s="254"/>
      <c r="G158" s="254" t="s">
        <v>105</v>
      </c>
      <c r="H158" s="251" t="s">
        <v>147</v>
      </c>
      <c r="I158" s="264" t="s">
        <v>192</v>
      </c>
    </row>
    <row r="159" spans="1:9" x14ac:dyDescent="1.1499999999999999">
      <c r="A159" s="261"/>
      <c r="B159" s="254"/>
      <c r="C159" s="262"/>
      <c r="D159" s="30" t="s">
        <v>106</v>
      </c>
      <c r="E159" s="30" t="s">
        <v>107</v>
      </c>
      <c r="F159" s="30" t="s">
        <v>108</v>
      </c>
      <c r="G159" s="254"/>
      <c r="H159" s="252"/>
      <c r="I159" s="265"/>
    </row>
    <row r="160" spans="1:9" x14ac:dyDescent="1.1499999999999999">
      <c r="A160" s="31">
        <v>1</v>
      </c>
      <c r="B160" s="32">
        <v>2</v>
      </c>
      <c r="C160" s="33">
        <v>3</v>
      </c>
      <c r="D160" s="32">
        <v>4</v>
      </c>
      <c r="E160" s="32">
        <v>5</v>
      </c>
      <c r="F160" s="32">
        <v>6</v>
      </c>
      <c r="G160" s="32">
        <v>7</v>
      </c>
      <c r="H160" s="143">
        <v>8</v>
      </c>
      <c r="I160" s="159">
        <v>9</v>
      </c>
    </row>
    <row r="161" spans="1:9" x14ac:dyDescent="1.1499999999999999">
      <c r="A161" s="254" t="s">
        <v>109</v>
      </c>
      <c r="B161" s="254"/>
      <c r="C161" s="254"/>
      <c r="D161" s="255"/>
      <c r="E161" s="255"/>
      <c r="F161" s="255"/>
      <c r="G161" s="255"/>
      <c r="H161" s="147"/>
      <c r="I161" s="55"/>
    </row>
    <row r="162" spans="1:9" x14ac:dyDescent="1.1499999999999999">
      <c r="A162" s="3">
        <v>87</v>
      </c>
      <c r="B162" s="7" t="s">
        <v>79</v>
      </c>
      <c r="C162" s="107" t="s">
        <v>140</v>
      </c>
      <c r="D162" s="106">
        <v>8.4</v>
      </c>
      <c r="E162" s="106">
        <v>13.05</v>
      </c>
      <c r="F162" s="106">
        <v>3.71</v>
      </c>
      <c r="G162" s="120">
        <v>159</v>
      </c>
      <c r="H162" s="148">
        <v>0.97</v>
      </c>
      <c r="I162" s="63">
        <v>52.07</v>
      </c>
    </row>
    <row r="163" spans="1:9" x14ac:dyDescent="1.1499999999999999">
      <c r="A163" s="3">
        <v>13</v>
      </c>
      <c r="B163" s="7" t="s">
        <v>80</v>
      </c>
      <c r="C163" s="3">
        <v>20</v>
      </c>
      <c r="D163" s="104">
        <v>5</v>
      </c>
      <c r="E163" s="104">
        <v>6.33</v>
      </c>
      <c r="F163" s="104">
        <v>0</v>
      </c>
      <c r="G163" s="104">
        <v>77.33</v>
      </c>
      <c r="H163" s="149">
        <v>0.14000000000000001</v>
      </c>
      <c r="I163" s="63">
        <v>16.12</v>
      </c>
    </row>
    <row r="164" spans="1:9" x14ac:dyDescent="1.1499999999999999">
      <c r="A164" s="211">
        <v>57</v>
      </c>
      <c r="B164" s="7" t="s">
        <v>56</v>
      </c>
      <c r="C164" s="211">
        <v>200</v>
      </c>
      <c r="D164" s="210">
        <v>0</v>
      </c>
      <c r="E164" s="210">
        <v>0</v>
      </c>
      <c r="F164" s="210">
        <v>15.04</v>
      </c>
      <c r="G164" s="210">
        <v>62</v>
      </c>
      <c r="H164" s="142">
        <v>0.03</v>
      </c>
      <c r="I164" s="63">
        <v>2.52</v>
      </c>
    </row>
    <row r="165" spans="1:9" ht="107.25" customHeight="1" x14ac:dyDescent="1.1499999999999999">
      <c r="A165" s="113">
        <v>89</v>
      </c>
      <c r="B165" s="7" t="s">
        <v>151</v>
      </c>
      <c r="C165" s="35" t="s">
        <v>123</v>
      </c>
      <c r="D165" s="112">
        <v>3.55</v>
      </c>
      <c r="E165" s="112">
        <v>7.4</v>
      </c>
      <c r="F165" s="112">
        <v>28.05</v>
      </c>
      <c r="G165" s="112">
        <v>193</v>
      </c>
      <c r="H165" s="142">
        <v>0.02</v>
      </c>
      <c r="I165" s="63">
        <v>17.5</v>
      </c>
    </row>
    <row r="166" spans="1:9" ht="91.5" customHeight="1" x14ac:dyDescent="1.1499999999999999">
      <c r="A166" s="217" t="s">
        <v>41</v>
      </c>
      <c r="B166" s="7" t="s">
        <v>42</v>
      </c>
      <c r="C166" s="217">
        <v>40</v>
      </c>
      <c r="D166" s="216">
        <v>3.2</v>
      </c>
      <c r="E166" s="216">
        <v>0.4</v>
      </c>
      <c r="F166" s="216">
        <v>19.32</v>
      </c>
      <c r="G166" s="216">
        <v>95</v>
      </c>
      <c r="H166" s="145">
        <v>0</v>
      </c>
      <c r="I166" s="63">
        <v>3.69</v>
      </c>
    </row>
    <row r="167" spans="1:9" x14ac:dyDescent="1.1499999999999999">
      <c r="A167" s="3"/>
      <c r="B167" s="7" t="s">
        <v>43</v>
      </c>
      <c r="C167" s="4">
        <f t="shared" ref="C167:I167" si="20">C162+C163+C164+C165+C166</f>
        <v>505</v>
      </c>
      <c r="D167" s="8">
        <f t="shared" si="20"/>
        <v>20.149999999999999</v>
      </c>
      <c r="E167" s="112">
        <f t="shared" si="20"/>
        <v>27.18</v>
      </c>
      <c r="F167" s="112">
        <f t="shared" si="20"/>
        <v>66.12</v>
      </c>
      <c r="G167" s="112">
        <f t="shared" si="20"/>
        <v>586.32999999999993</v>
      </c>
      <c r="H167" s="138">
        <f t="shared" si="20"/>
        <v>1.1599999999999999</v>
      </c>
      <c r="I167" s="141">
        <f t="shared" si="20"/>
        <v>91.899999999999991</v>
      </c>
    </row>
    <row r="168" spans="1:9" x14ac:dyDescent="1.1499999999999999">
      <c r="A168" s="254" t="s">
        <v>111</v>
      </c>
      <c r="B168" s="254"/>
      <c r="C168" s="254"/>
      <c r="D168" s="254"/>
      <c r="E168" s="254"/>
      <c r="F168" s="254"/>
      <c r="G168" s="254"/>
      <c r="H168" s="142"/>
      <c r="I168" s="55"/>
    </row>
    <row r="169" spans="1:9" ht="163.5" customHeight="1" x14ac:dyDescent="1.1499999999999999">
      <c r="A169" s="3">
        <v>52</v>
      </c>
      <c r="B169" s="7" t="s">
        <v>171</v>
      </c>
      <c r="C169" s="35" t="s">
        <v>112</v>
      </c>
      <c r="D169" s="8">
        <v>0.66</v>
      </c>
      <c r="E169" s="8">
        <v>3.6</v>
      </c>
      <c r="F169" s="8">
        <v>3.3</v>
      </c>
      <c r="G169" s="8">
        <v>48</v>
      </c>
      <c r="H169" s="142">
        <v>8.1</v>
      </c>
      <c r="I169" s="63">
        <v>25.02</v>
      </c>
    </row>
    <row r="170" spans="1:9" ht="235.5" customHeight="1" x14ac:dyDescent="1.1499999999999999">
      <c r="A170" s="3">
        <v>33</v>
      </c>
      <c r="B170" s="7" t="s">
        <v>82</v>
      </c>
      <c r="C170" s="35" t="s">
        <v>124</v>
      </c>
      <c r="D170" s="8">
        <v>5.34</v>
      </c>
      <c r="E170" s="8">
        <v>8.42</v>
      </c>
      <c r="F170" s="8">
        <v>7.9</v>
      </c>
      <c r="G170" s="8">
        <v>135</v>
      </c>
      <c r="H170" s="142">
        <v>10.56</v>
      </c>
      <c r="I170" s="63">
        <v>28.17</v>
      </c>
    </row>
    <row r="171" spans="1:9" ht="95.25" customHeight="1" x14ac:dyDescent="1.1499999999999999">
      <c r="A171" s="113">
        <v>6</v>
      </c>
      <c r="B171" s="7" t="s">
        <v>76</v>
      </c>
      <c r="C171" s="4">
        <v>100</v>
      </c>
      <c r="D171" s="112">
        <v>21.1</v>
      </c>
      <c r="E171" s="112">
        <v>13.6</v>
      </c>
      <c r="F171" s="112">
        <v>0</v>
      </c>
      <c r="G171" s="112">
        <v>211</v>
      </c>
      <c r="H171" s="142">
        <v>4.7</v>
      </c>
      <c r="I171" s="63">
        <v>51</v>
      </c>
    </row>
    <row r="172" spans="1:9" x14ac:dyDescent="1.1499999999999999">
      <c r="A172" s="3">
        <v>37</v>
      </c>
      <c r="B172" s="7" t="s">
        <v>84</v>
      </c>
      <c r="C172" s="3">
        <v>30</v>
      </c>
      <c r="D172" s="8">
        <v>0.34</v>
      </c>
      <c r="E172" s="8">
        <v>0.59</v>
      </c>
      <c r="F172" s="8">
        <v>2.66</v>
      </c>
      <c r="G172" s="8">
        <v>16</v>
      </c>
      <c r="H172" s="142">
        <v>0</v>
      </c>
      <c r="I172" s="63">
        <v>1.92</v>
      </c>
    </row>
    <row r="173" spans="1:9" ht="77.25" customHeight="1" x14ac:dyDescent="1.1499999999999999">
      <c r="A173" s="3">
        <v>24</v>
      </c>
      <c r="B173" s="7" t="s">
        <v>180</v>
      </c>
      <c r="C173" s="3">
        <v>150</v>
      </c>
      <c r="D173" s="8">
        <v>8.34</v>
      </c>
      <c r="E173" s="8">
        <v>8.64</v>
      </c>
      <c r="F173" s="8">
        <v>37.61</v>
      </c>
      <c r="G173" s="8">
        <v>259</v>
      </c>
      <c r="H173" s="142">
        <v>0</v>
      </c>
      <c r="I173" s="63">
        <v>15.31</v>
      </c>
    </row>
    <row r="174" spans="1:9" ht="69.75" customHeight="1" x14ac:dyDescent="1.1499999999999999">
      <c r="A174" s="211">
        <v>25</v>
      </c>
      <c r="B174" s="7" t="s">
        <v>60</v>
      </c>
      <c r="C174" s="4">
        <v>200</v>
      </c>
      <c r="D174" s="210">
        <v>0.6</v>
      </c>
      <c r="E174" s="210">
        <v>0</v>
      </c>
      <c r="F174" s="210">
        <v>33</v>
      </c>
      <c r="G174" s="210">
        <v>136</v>
      </c>
      <c r="H174" s="142">
        <v>4.2</v>
      </c>
      <c r="I174" s="63">
        <v>24</v>
      </c>
    </row>
    <row r="175" spans="1:9" x14ac:dyDescent="1.1499999999999999">
      <c r="A175" s="3" t="s">
        <v>41</v>
      </c>
      <c r="B175" s="7" t="s">
        <v>5</v>
      </c>
      <c r="C175" s="3">
        <v>30</v>
      </c>
      <c r="D175" s="8">
        <v>2.4</v>
      </c>
      <c r="E175" s="8">
        <v>0.45</v>
      </c>
      <c r="F175" s="8">
        <v>11.37</v>
      </c>
      <c r="G175" s="8">
        <v>62.4</v>
      </c>
      <c r="H175" s="142">
        <v>0</v>
      </c>
      <c r="I175" s="63">
        <v>2.77</v>
      </c>
    </row>
    <row r="176" spans="1:9" x14ac:dyDescent="1.1499999999999999">
      <c r="A176" s="3" t="s">
        <v>41</v>
      </c>
      <c r="B176" s="7" t="s">
        <v>6</v>
      </c>
      <c r="C176" s="3">
        <v>20</v>
      </c>
      <c r="D176" s="8">
        <v>0.98</v>
      </c>
      <c r="E176" s="8">
        <v>0.2</v>
      </c>
      <c r="F176" s="8">
        <v>8.9600000000000009</v>
      </c>
      <c r="G176" s="8">
        <v>40</v>
      </c>
      <c r="H176" s="142">
        <v>0</v>
      </c>
      <c r="I176" s="63">
        <v>1.45</v>
      </c>
    </row>
    <row r="177" spans="1:9" x14ac:dyDescent="1.1499999999999999">
      <c r="A177" s="3"/>
      <c r="B177" s="7" t="s">
        <v>43</v>
      </c>
      <c r="C177" s="4">
        <f t="shared" ref="C177:I177" si="21">C169+C170+C171+C172+C173+C174+C175+C176</f>
        <v>855</v>
      </c>
      <c r="D177" s="8">
        <f t="shared" si="21"/>
        <v>39.76</v>
      </c>
      <c r="E177" s="8">
        <f t="shared" si="21"/>
        <v>35.5</v>
      </c>
      <c r="F177" s="8">
        <f t="shared" si="21"/>
        <v>104.80000000000001</v>
      </c>
      <c r="G177" s="8">
        <f t="shared" si="21"/>
        <v>907.4</v>
      </c>
      <c r="H177" s="138">
        <f t="shared" si="21"/>
        <v>27.56</v>
      </c>
      <c r="I177" s="141">
        <f t="shared" si="21"/>
        <v>149.64000000000001</v>
      </c>
    </row>
    <row r="178" spans="1:9" x14ac:dyDescent="1.1499999999999999">
      <c r="A178" s="254" t="s">
        <v>48</v>
      </c>
      <c r="B178" s="254"/>
      <c r="C178" s="254"/>
      <c r="D178" s="254"/>
      <c r="E178" s="254"/>
      <c r="F178" s="254"/>
      <c r="G178" s="254"/>
      <c r="H178" s="142"/>
      <c r="I178" s="55"/>
    </row>
    <row r="179" spans="1:9" ht="131.25" customHeight="1" x14ac:dyDescent="1.1499999999999999">
      <c r="A179" s="172">
        <v>17</v>
      </c>
      <c r="B179" s="7" t="s">
        <v>59</v>
      </c>
      <c r="C179" s="4">
        <v>200</v>
      </c>
      <c r="D179" s="171">
        <v>0.44</v>
      </c>
      <c r="E179" s="171">
        <v>0</v>
      </c>
      <c r="F179" s="171">
        <v>23.89</v>
      </c>
      <c r="G179" s="171">
        <v>100</v>
      </c>
      <c r="H179" s="142">
        <v>0.73</v>
      </c>
      <c r="I179" s="63">
        <v>5.03</v>
      </c>
    </row>
    <row r="180" spans="1:9" ht="166.5" x14ac:dyDescent="1.1499999999999999">
      <c r="A180" s="177">
        <v>108</v>
      </c>
      <c r="B180" s="7" t="s">
        <v>198</v>
      </c>
      <c r="C180" s="126">
        <v>55</v>
      </c>
      <c r="D180" s="136">
        <v>2.42</v>
      </c>
      <c r="E180" s="136">
        <v>3.87</v>
      </c>
      <c r="F180" s="136">
        <v>29.15</v>
      </c>
      <c r="G180" s="136">
        <v>161</v>
      </c>
      <c r="H180" s="136">
        <v>2</v>
      </c>
      <c r="I180" s="180">
        <v>14.42</v>
      </c>
    </row>
    <row r="181" spans="1:9" x14ac:dyDescent="1.1499999999999999">
      <c r="A181" s="3">
        <v>70</v>
      </c>
      <c r="B181" s="7" t="s">
        <v>40</v>
      </c>
      <c r="C181" s="3">
        <v>100</v>
      </c>
      <c r="D181" s="8">
        <v>0.4</v>
      </c>
      <c r="E181" s="8">
        <v>0.4</v>
      </c>
      <c r="F181" s="8">
        <v>9.8000000000000007</v>
      </c>
      <c r="G181" s="8">
        <v>47</v>
      </c>
      <c r="H181" s="142">
        <v>9.5</v>
      </c>
      <c r="I181" s="63">
        <v>31.68</v>
      </c>
    </row>
    <row r="182" spans="1:9" x14ac:dyDescent="1.1499999999999999">
      <c r="A182" s="3"/>
      <c r="B182" s="7" t="s">
        <v>114</v>
      </c>
      <c r="C182" s="4">
        <f t="shared" ref="C182:I182" si="22">C179+C180+C181</f>
        <v>355</v>
      </c>
      <c r="D182" s="8">
        <f t="shared" si="22"/>
        <v>3.26</v>
      </c>
      <c r="E182" s="8">
        <f t="shared" si="22"/>
        <v>4.2700000000000005</v>
      </c>
      <c r="F182" s="8">
        <f t="shared" si="22"/>
        <v>62.84</v>
      </c>
      <c r="G182" s="8">
        <f t="shared" si="22"/>
        <v>308</v>
      </c>
      <c r="H182" s="138">
        <f t="shared" si="22"/>
        <v>12.23</v>
      </c>
      <c r="I182" s="141">
        <f t="shared" si="22"/>
        <v>51.129999999999995</v>
      </c>
    </row>
    <row r="183" spans="1:9" x14ac:dyDescent="1.1499999999999999">
      <c r="A183" s="260" t="s">
        <v>152</v>
      </c>
      <c r="B183" s="260"/>
      <c r="C183" s="260"/>
      <c r="D183" s="260"/>
      <c r="E183" s="260"/>
      <c r="F183" s="260"/>
      <c r="G183" s="260"/>
      <c r="H183" s="142"/>
      <c r="I183" s="55"/>
    </row>
    <row r="184" spans="1:9" x14ac:dyDescent="1.1499999999999999">
      <c r="A184" s="3"/>
      <c r="B184" s="7"/>
      <c r="C184" s="35"/>
      <c r="D184" s="30" t="s">
        <v>106</v>
      </c>
      <c r="E184" s="30" t="s">
        <v>107</v>
      </c>
      <c r="F184" s="30" t="s">
        <v>108</v>
      </c>
      <c r="G184" s="30" t="s">
        <v>115</v>
      </c>
      <c r="H184" s="146" t="s">
        <v>149</v>
      </c>
      <c r="I184" s="63" t="s">
        <v>191</v>
      </c>
    </row>
    <row r="185" spans="1:9" x14ac:dyDescent="1.1499999999999999">
      <c r="A185" s="3"/>
      <c r="B185" s="37" t="s">
        <v>52</v>
      </c>
      <c r="C185" s="35"/>
      <c r="D185" s="8">
        <f t="shared" ref="D185:I185" si="23">SUM(D167+D177+D182)</f>
        <v>63.169999999999995</v>
      </c>
      <c r="E185" s="8">
        <f t="shared" si="23"/>
        <v>66.95</v>
      </c>
      <c r="F185" s="8">
        <f>SUM(F167+F177+F182)</f>
        <v>233.76000000000002</v>
      </c>
      <c r="G185" s="8">
        <f t="shared" si="23"/>
        <v>1801.73</v>
      </c>
      <c r="H185" s="138">
        <f t="shared" si="23"/>
        <v>40.950000000000003</v>
      </c>
      <c r="I185" s="141">
        <f t="shared" si="23"/>
        <v>292.67</v>
      </c>
    </row>
    <row r="186" spans="1:9" ht="165" x14ac:dyDescent="1.1499999999999999">
      <c r="A186" s="3"/>
      <c r="B186" s="37" t="s">
        <v>116</v>
      </c>
      <c r="C186" s="35"/>
      <c r="D186" s="8">
        <v>57.75</v>
      </c>
      <c r="E186" s="8">
        <v>59.25</v>
      </c>
      <c r="F186" s="8">
        <v>251.25</v>
      </c>
      <c r="G186" s="8">
        <v>1762.5</v>
      </c>
      <c r="H186" s="142">
        <v>45</v>
      </c>
      <c r="I186" s="55"/>
    </row>
    <row r="187" spans="1:9" ht="246.75" x14ac:dyDescent="1.1499999999999999">
      <c r="A187" s="31"/>
      <c r="B187" s="38" t="s">
        <v>117</v>
      </c>
      <c r="C187" s="30"/>
      <c r="D187" s="8">
        <f>D185*100/D186</f>
        <v>109.38528138528137</v>
      </c>
      <c r="E187" s="8">
        <f>E185*100/E186</f>
        <v>112.9957805907173</v>
      </c>
      <c r="F187" s="8">
        <f>F185*100/F186</f>
        <v>93.038805970149269</v>
      </c>
      <c r="G187" s="8">
        <f>G185*100/G186</f>
        <v>102.22581560283687</v>
      </c>
      <c r="H187" s="138">
        <f>H185*100/H186</f>
        <v>91.000000000000014</v>
      </c>
      <c r="I187" s="55"/>
    </row>
    <row r="188" spans="1:9" x14ac:dyDescent="1.1499999999999999">
      <c r="A188" s="254" t="s">
        <v>1</v>
      </c>
      <c r="B188" s="254"/>
      <c r="C188" s="254"/>
      <c r="D188" s="254"/>
      <c r="E188" s="254"/>
      <c r="F188" s="254"/>
      <c r="G188" s="254"/>
      <c r="H188" s="142"/>
      <c r="I188" s="55"/>
    </row>
    <row r="189" spans="1:9" x14ac:dyDescent="1.1499999999999999">
      <c r="A189" s="254" t="s">
        <v>86</v>
      </c>
      <c r="B189" s="254"/>
      <c r="C189" s="254"/>
      <c r="D189" s="254"/>
      <c r="E189" s="254"/>
      <c r="F189" s="254"/>
      <c r="G189" s="254"/>
      <c r="H189" s="142"/>
      <c r="I189" s="55"/>
    </row>
    <row r="190" spans="1:9" ht="83.25" customHeight="1" x14ac:dyDescent="1.1499999999999999">
      <c r="A190" s="261" t="s">
        <v>102</v>
      </c>
      <c r="B190" s="254" t="s">
        <v>4</v>
      </c>
      <c r="C190" s="262" t="s">
        <v>103</v>
      </c>
      <c r="D190" s="254" t="s">
        <v>104</v>
      </c>
      <c r="E190" s="254"/>
      <c r="F190" s="254"/>
      <c r="G190" s="254" t="s">
        <v>105</v>
      </c>
      <c r="H190" s="251" t="s">
        <v>147</v>
      </c>
      <c r="I190" s="264" t="s">
        <v>192</v>
      </c>
    </row>
    <row r="191" spans="1:9" x14ac:dyDescent="1.1499999999999999">
      <c r="A191" s="261"/>
      <c r="B191" s="254"/>
      <c r="C191" s="262"/>
      <c r="D191" s="30" t="s">
        <v>106</v>
      </c>
      <c r="E191" s="30" t="s">
        <v>107</v>
      </c>
      <c r="F191" s="30" t="s">
        <v>108</v>
      </c>
      <c r="G191" s="254"/>
      <c r="H191" s="252"/>
      <c r="I191" s="265"/>
    </row>
    <row r="192" spans="1:9" x14ac:dyDescent="1.1499999999999999">
      <c r="A192" s="31">
        <v>1</v>
      </c>
      <c r="B192" s="32">
        <v>2</v>
      </c>
      <c r="C192" s="33">
        <v>3</v>
      </c>
      <c r="D192" s="32">
        <v>4</v>
      </c>
      <c r="E192" s="32">
        <v>5</v>
      </c>
      <c r="F192" s="32">
        <v>6</v>
      </c>
      <c r="G192" s="32">
        <v>7</v>
      </c>
      <c r="H192" s="143">
        <v>8</v>
      </c>
      <c r="I192" s="159">
        <v>9</v>
      </c>
    </row>
    <row r="193" spans="1:9" x14ac:dyDescent="1.1499999999999999">
      <c r="A193" s="254" t="s">
        <v>109</v>
      </c>
      <c r="B193" s="254"/>
      <c r="C193" s="254"/>
      <c r="D193" s="254"/>
      <c r="E193" s="254"/>
      <c r="F193" s="254"/>
      <c r="G193" s="254"/>
      <c r="H193" s="142"/>
      <c r="I193" s="55"/>
    </row>
    <row r="194" spans="1:9" ht="148.5" customHeight="1" x14ac:dyDescent="1.1499999999999999">
      <c r="A194" s="3">
        <v>9</v>
      </c>
      <c r="B194" s="7" t="s">
        <v>162</v>
      </c>
      <c r="C194" s="35" t="s">
        <v>110</v>
      </c>
      <c r="D194" s="36">
        <v>5.73</v>
      </c>
      <c r="E194" s="36">
        <v>7.14</v>
      </c>
      <c r="F194" s="36">
        <v>40.65</v>
      </c>
      <c r="G194" s="97">
        <v>249</v>
      </c>
      <c r="H194" s="142">
        <v>1.2</v>
      </c>
      <c r="I194" s="63">
        <v>21.41</v>
      </c>
    </row>
    <row r="195" spans="1:9" ht="85.5" customHeight="1" x14ac:dyDescent="1.1499999999999999">
      <c r="A195" s="203">
        <v>59</v>
      </c>
      <c r="B195" s="7" t="s">
        <v>202</v>
      </c>
      <c r="C195" s="35" t="s">
        <v>203</v>
      </c>
      <c r="D195" s="201">
        <v>0.1</v>
      </c>
      <c r="E195" s="201">
        <v>8.1999999999999993</v>
      </c>
      <c r="F195" s="201">
        <v>0.1</v>
      </c>
      <c r="G195" s="201">
        <v>75</v>
      </c>
      <c r="H195" s="202">
        <v>0</v>
      </c>
      <c r="I195" s="63">
        <v>8.15</v>
      </c>
    </row>
    <row r="196" spans="1:9" ht="73.5" customHeight="1" x14ac:dyDescent="1.1499999999999999">
      <c r="A196" s="203">
        <v>13</v>
      </c>
      <c r="B196" s="7" t="s">
        <v>80</v>
      </c>
      <c r="C196" s="203">
        <v>20</v>
      </c>
      <c r="D196" s="201">
        <v>5</v>
      </c>
      <c r="E196" s="201">
        <v>6.33</v>
      </c>
      <c r="F196" s="201">
        <v>0</v>
      </c>
      <c r="G196" s="201">
        <v>77.33</v>
      </c>
      <c r="H196" s="142">
        <v>0.14000000000000001</v>
      </c>
      <c r="I196" s="63">
        <v>16.12</v>
      </c>
    </row>
    <row r="197" spans="1:9" ht="73.5" customHeight="1" x14ac:dyDescent="1.1499999999999999">
      <c r="A197" s="209">
        <v>70</v>
      </c>
      <c r="B197" s="7" t="s">
        <v>40</v>
      </c>
      <c r="C197" s="209">
        <v>120</v>
      </c>
      <c r="D197" s="104">
        <v>0.48</v>
      </c>
      <c r="E197" s="104">
        <v>0.48</v>
      </c>
      <c r="F197" s="104">
        <v>11.76</v>
      </c>
      <c r="G197" s="104">
        <v>56.4</v>
      </c>
      <c r="H197" s="149">
        <v>11.4</v>
      </c>
      <c r="I197" s="63">
        <v>38.01</v>
      </c>
    </row>
    <row r="198" spans="1:9" ht="77.25" customHeight="1" x14ac:dyDescent="1.1499999999999999">
      <c r="A198" s="217" t="s">
        <v>41</v>
      </c>
      <c r="B198" s="7" t="s">
        <v>42</v>
      </c>
      <c r="C198" s="217">
        <v>40</v>
      </c>
      <c r="D198" s="216">
        <v>3.2</v>
      </c>
      <c r="E198" s="216">
        <v>0.4</v>
      </c>
      <c r="F198" s="216">
        <v>19.32</v>
      </c>
      <c r="G198" s="216">
        <v>95</v>
      </c>
      <c r="H198" s="145">
        <v>0</v>
      </c>
      <c r="I198" s="63">
        <v>3.69</v>
      </c>
    </row>
    <row r="199" spans="1:9" ht="84" customHeight="1" x14ac:dyDescent="1.1499999999999999">
      <c r="A199" s="128">
        <v>2</v>
      </c>
      <c r="B199" s="7" t="s">
        <v>63</v>
      </c>
      <c r="C199" s="128">
        <v>200</v>
      </c>
      <c r="D199" s="127">
        <v>3.58</v>
      </c>
      <c r="E199" s="127">
        <v>2.68</v>
      </c>
      <c r="F199" s="127">
        <v>28.34</v>
      </c>
      <c r="G199" s="127">
        <v>151.80000000000001</v>
      </c>
      <c r="H199" s="142">
        <v>1.3</v>
      </c>
      <c r="I199" s="63">
        <v>16.07</v>
      </c>
    </row>
    <row r="200" spans="1:9" x14ac:dyDescent="1.1499999999999999">
      <c r="A200" s="3"/>
      <c r="B200" s="7" t="s">
        <v>121</v>
      </c>
      <c r="C200" s="4">
        <f>C194+C195+C196+C197+C198+C199</f>
        <v>590</v>
      </c>
      <c r="D200" s="8">
        <f>D194+D195+D196+D197+D198+D199</f>
        <v>18.090000000000003</v>
      </c>
      <c r="E200" s="201">
        <f t="shared" ref="E200:I200" si="24">E194+E195+E196+E197+E198+E199</f>
        <v>25.23</v>
      </c>
      <c r="F200" s="201">
        <f t="shared" si="24"/>
        <v>100.17</v>
      </c>
      <c r="G200" s="201">
        <f t="shared" si="24"/>
        <v>704.53</v>
      </c>
      <c r="H200" s="201">
        <f t="shared" si="24"/>
        <v>14.040000000000001</v>
      </c>
      <c r="I200" s="205">
        <f t="shared" si="24"/>
        <v>103.44999999999999</v>
      </c>
    </row>
    <row r="201" spans="1:9" x14ac:dyDescent="1.1499999999999999">
      <c r="A201" s="261" t="s">
        <v>111</v>
      </c>
      <c r="B201" s="261"/>
      <c r="C201" s="261"/>
      <c r="D201" s="263"/>
      <c r="E201" s="263"/>
      <c r="F201" s="263"/>
      <c r="G201" s="263"/>
      <c r="H201" s="147"/>
      <c r="I201" s="55"/>
    </row>
    <row r="202" spans="1:9" ht="156" customHeight="1" x14ac:dyDescent="1.1499999999999999">
      <c r="A202" s="3">
        <v>4</v>
      </c>
      <c r="B202" s="7" t="s">
        <v>94</v>
      </c>
      <c r="C202" s="107" t="s">
        <v>112</v>
      </c>
      <c r="D202" s="181">
        <v>0.66</v>
      </c>
      <c r="E202" s="181">
        <v>0.12</v>
      </c>
      <c r="F202" s="181">
        <v>2.2799999999999998</v>
      </c>
      <c r="G202" s="181">
        <v>14.4</v>
      </c>
      <c r="H202" s="181">
        <v>10.5</v>
      </c>
      <c r="I202" s="180">
        <v>25.18</v>
      </c>
    </row>
    <row r="203" spans="1:9" ht="87" customHeight="1" x14ac:dyDescent="1.1499999999999999">
      <c r="A203" s="3">
        <v>100</v>
      </c>
      <c r="B203" s="7" t="s">
        <v>176</v>
      </c>
      <c r="C203" s="107" t="s">
        <v>126</v>
      </c>
      <c r="D203" s="218">
        <v>4.1500000000000004</v>
      </c>
      <c r="E203" s="218">
        <v>6.04</v>
      </c>
      <c r="F203" s="218">
        <v>19.68</v>
      </c>
      <c r="G203" s="218">
        <v>144</v>
      </c>
      <c r="H203" s="219">
        <v>7.9</v>
      </c>
      <c r="I203" s="63">
        <v>26.74</v>
      </c>
    </row>
    <row r="204" spans="1:9" ht="85.5" customHeight="1" x14ac:dyDescent="1.1499999999999999">
      <c r="A204" s="195">
        <v>78</v>
      </c>
      <c r="B204" s="7" t="s">
        <v>142</v>
      </c>
      <c r="C204" s="35" t="s">
        <v>122</v>
      </c>
      <c r="D204" s="194">
        <v>14.13</v>
      </c>
      <c r="E204" s="194">
        <v>9.16</v>
      </c>
      <c r="F204" s="194">
        <v>15.2</v>
      </c>
      <c r="G204" s="194">
        <v>176.76</v>
      </c>
      <c r="H204" s="142">
        <v>86.6</v>
      </c>
      <c r="I204" s="63">
        <v>41.92</v>
      </c>
    </row>
    <row r="205" spans="1:9" ht="103.5" customHeight="1" x14ac:dyDescent="1.1499999999999999">
      <c r="A205" s="211">
        <v>7</v>
      </c>
      <c r="B205" s="7" t="s">
        <v>65</v>
      </c>
      <c r="C205" s="211">
        <v>150</v>
      </c>
      <c r="D205" s="210">
        <v>3.12</v>
      </c>
      <c r="E205" s="210">
        <v>5.0999999999999996</v>
      </c>
      <c r="F205" s="210">
        <v>18.57</v>
      </c>
      <c r="G205" s="210">
        <v>132.6</v>
      </c>
      <c r="H205" s="142">
        <v>18.16</v>
      </c>
      <c r="I205" s="63">
        <v>17.38</v>
      </c>
    </row>
    <row r="206" spans="1:9" ht="95.25" customHeight="1" x14ac:dyDescent="1.1499999999999999">
      <c r="A206" s="113">
        <v>17</v>
      </c>
      <c r="B206" s="7" t="s">
        <v>59</v>
      </c>
      <c r="C206" s="4">
        <v>200</v>
      </c>
      <c r="D206" s="112">
        <v>0.44</v>
      </c>
      <c r="E206" s="112">
        <v>0</v>
      </c>
      <c r="F206" s="112">
        <v>23.89</v>
      </c>
      <c r="G206" s="112">
        <v>100</v>
      </c>
      <c r="H206" s="142">
        <v>0.73</v>
      </c>
      <c r="I206" s="63">
        <v>5.03</v>
      </c>
    </row>
    <row r="207" spans="1:9" x14ac:dyDescent="1.1499999999999999">
      <c r="A207" s="3" t="s">
        <v>41</v>
      </c>
      <c r="B207" s="7" t="s">
        <v>5</v>
      </c>
      <c r="C207" s="3">
        <v>30</v>
      </c>
      <c r="D207" s="8">
        <v>2.4</v>
      </c>
      <c r="E207" s="8">
        <v>0.45</v>
      </c>
      <c r="F207" s="8">
        <v>11.37</v>
      </c>
      <c r="G207" s="8">
        <v>62.4</v>
      </c>
      <c r="H207" s="142">
        <v>0</v>
      </c>
      <c r="I207" s="63">
        <v>2.77</v>
      </c>
    </row>
    <row r="208" spans="1:9" x14ac:dyDescent="1.1499999999999999">
      <c r="A208" s="3" t="s">
        <v>41</v>
      </c>
      <c r="B208" s="7" t="s">
        <v>6</v>
      </c>
      <c r="C208" s="3">
        <v>20</v>
      </c>
      <c r="D208" s="8">
        <v>0.98</v>
      </c>
      <c r="E208" s="8">
        <v>0.2</v>
      </c>
      <c r="F208" s="8">
        <v>8.9600000000000009</v>
      </c>
      <c r="G208" s="8">
        <v>40</v>
      </c>
      <c r="H208" s="142">
        <v>0</v>
      </c>
      <c r="I208" s="63">
        <v>1.45</v>
      </c>
    </row>
    <row r="209" spans="1:9" x14ac:dyDescent="1.1499999999999999">
      <c r="A209" s="3"/>
      <c r="B209" s="7" t="s">
        <v>43</v>
      </c>
      <c r="C209" s="4">
        <f t="shared" ref="C209:I209" si="25">C202+C203+C204+C205+C206+C207+C208</f>
        <v>810</v>
      </c>
      <c r="D209" s="8">
        <f t="shared" si="25"/>
        <v>25.880000000000003</v>
      </c>
      <c r="E209" s="8">
        <f t="shared" si="25"/>
        <v>21.07</v>
      </c>
      <c r="F209" s="8">
        <f t="shared" si="25"/>
        <v>99.950000000000017</v>
      </c>
      <c r="G209" s="8">
        <f t="shared" si="25"/>
        <v>670.16</v>
      </c>
      <c r="H209" s="138">
        <f t="shared" si="25"/>
        <v>123.89</v>
      </c>
      <c r="I209" s="141">
        <f t="shared" si="25"/>
        <v>120.47</v>
      </c>
    </row>
    <row r="210" spans="1:9" x14ac:dyDescent="1.1499999999999999">
      <c r="A210" s="254" t="s">
        <v>48</v>
      </c>
      <c r="B210" s="254"/>
      <c r="C210" s="254"/>
      <c r="D210" s="254"/>
      <c r="E210" s="254"/>
      <c r="F210" s="254"/>
      <c r="G210" s="254"/>
      <c r="H210" s="142"/>
      <c r="I210" s="55"/>
    </row>
    <row r="211" spans="1:9" x14ac:dyDescent="1.1499999999999999">
      <c r="A211" s="203">
        <v>46</v>
      </c>
      <c r="B211" s="7" t="s">
        <v>49</v>
      </c>
      <c r="C211" s="203">
        <v>200</v>
      </c>
      <c r="D211" s="201">
        <v>5.8</v>
      </c>
      <c r="E211" s="201">
        <v>5</v>
      </c>
      <c r="F211" s="201">
        <v>9.6</v>
      </c>
      <c r="G211" s="201">
        <v>108</v>
      </c>
      <c r="H211" s="142">
        <v>2.74</v>
      </c>
      <c r="I211" s="63">
        <v>22.59</v>
      </c>
    </row>
    <row r="212" spans="1:9" ht="102.75" customHeight="1" x14ac:dyDescent="1.1499999999999999">
      <c r="A212" s="203">
        <v>89</v>
      </c>
      <c r="B212" s="7" t="s">
        <v>85</v>
      </c>
      <c r="C212" s="203">
        <v>50</v>
      </c>
      <c r="D212" s="201">
        <v>5.35</v>
      </c>
      <c r="E212" s="201">
        <v>0.6</v>
      </c>
      <c r="F212" s="201">
        <v>35.6</v>
      </c>
      <c r="G212" s="201">
        <v>169.5</v>
      </c>
      <c r="H212" s="142">
        <v>0</v>
      </c>
      <c r="I212" s="63">
        <v>9.24</v>
      </c>
    </row>
    <row r="213" spans="1:9" ht="93.75" customHeight="1" x14ac:dyDescent="1.1499999999999999">
      <c r="A213" s="203">
        <v>70</v>
      </c>
      <c r="B213" s="7" t="s">
        <v>40</v>
      </c>
      <c r="C213" s="203">
        <v>100</v>
      </c>
      <c r="D213" s="201">
        <v>0.4</v>
      </c>
      <c r="E213" s="201">
        <v>0.4</v>
      </c>
      <c r="F213" s="201">
        <v>9.8000000000000007</v>
      </c>
      <c r="G213" s="201">
        <v>47</v>
      </c>
      <c r="H213" s="142">
        <v>9.5</v>
      </c>
      <c r="I213" s="63">
        <v>31.68</v>
      </c>
    </row>
    <row r="214" spans="1:9" x14ac:dyDescent="1.1499999999999999">
      <c r="A214" s="3"/>
      <c r="B214" s="7" t="s">
        <v>114</v>
      </c>
      <c r="C214" s="4">
        <f>C211+C212+C213</f>
        <v>350</v>
      </c>
      <c r="D214" s="160">
        <f>D211+D212+D213</f>
        <v>11.549999999999999</v>
      </c>
      <c r="E214" s="176">
        <f t="shared" ref="E214:I214" si="26">E211+E212+E213</f>
        <v>6</v>
      </c>
      <c r="F214" s="176">
        <f t="shared" si="26"/>
        <v>55</v>
      </c>
      <c r="G214" s="176">
        <f t="shared" si="26"/>
        <v>324.5</v>
      </c>
      <c r="H214" s="176">
        <f t="shared" si="26"/>
        <v>12.24</v>
      </c>
      <c r="I214" s="178">
        <f t="shared" si="26"/>
        <v>63.51</v>
      </c>
    </row>
    <row r="215" spans="1:9" x14ac:dyDescent="1.1499999999999999">
      <c r="A215" s="260" t="s">
        <v>152</v>
      </c>
      <c r="B215" s="260"/>
      <c r="C215" s="260"/>
      <c r="D215" s="260"/>
      <c r="E215" s="260"/>
      <c r="F215" s="260"/>
      <c r="G215" s="260"/>
      <c r="H215" s="142"/>
      <c r="I215" s="55"/>
    </row>
    <row r="216" spans="1:9" x14ac:dyDescent="1.1499999999999999">
      <c r="A216" s="3"/>
      <c r="B216" s="7"/>
      <c r="C216" s="35"/>
      <c r="D216" s="30" t="s">
        <v>106</v>
      </c>
      <c r="E216" s="30" t="s">
        <v>107</v>
      </c>
      <c r="F216" s="30" t="s">
        <v>108</v>
      </c>
      <c r="G216" s="30" t="s">
        <v>115</v>
      </c>
      <c r="H216" s="146" t="s">
        <v>149</v>
      </c>
      <c r="I216" s="63" t="s">
        <v>191</v>
      </c>
    </row>
    <row r="217" spans="1:9" x14ac:dyDescent="1.1499999999999999">
      <c r="A217" s="3"/>
      <c r="B217" s="37" t="s">
        <v>52</v>
      </c>
      <c r="C217" s="35"/>
      <c r="D217" s="8">
        <f t="shared" ref="D217:I217" si="27">SUM(D200+D209+D214)</f>
        <v>55.52</v>
      </c>
      <c r="E217" s="8">
        <f t="shared" si="27"/>
        <v>52.3</v>
      </c>
      <c r="F217" s="8">
        <f>SUM(F200+F209+F214)</f>
        <v>255.12</v>
      </c>
      <c r="G217" s="8">
        <f t="shared" si="27"/>
        <v>1699.19</v>
      </c>
      <c r="H217" s="138">
        <f t="shared" si="27"/>
        <v>150.17000000000002</v>
      </c>
      <c r="I217" s="141">
        <f t="shared" si="27"/>
        <v>287.43</v>
      </c>
    </row>
    <row r="218" spans="1:9" ht="165" x14ac:dyDescent="1.1499999999999999">
      <c r="A218" s="3"/>
      <c r="B218" s="37" t="s">
        <v>116</v>
      </c>
      <c r="C218" s="35"/>
      <c r="D218" s="8">
        <v>57.75</v>
      </c>
      <c r="E218" s="8">
        <v>59.25</v>
      </c>
      <c r="F218" s="8">
        <v>251.25</v>
      </c>
      <c r="G218" s="8">
        <v>1762.5</v>
      </c>
      <c r="H218" s="142">
        <v>45</v>
      </c>
      <c r="I218" s="55"/>
    </row>
    <row r="219" spans="1:9" ht="246.75" x14ac:dyDescent="1.1499999999999999">
      <c r="A219" s="31"/>
      <c r="B219" s="38" t="s">
        <v>117</v>
      </c>
      <c r="C219" s="30"/>
      <c r="D219" s="8">
        <f>D217*100/D218</f>
        <v>96.138528138528144</v>
      </c>
      <c r="E219" s="8">
        <f>E217*100/E218</f>
        <v>88.270042194092824</v>
      </c>
      <c r="F219" s="8">
        <f>F217*100/F218</f>
        <v>101.54029850746268</v>
      </c>
      <c r="G219" s="8">
        <f>G217*100/G218</f>
        <v>96.407943262411351</v>
      </c>
      <c r="H219" s="138">
        <f>H217*100/H218</f>
        <v>333.71111111111117</v>
      </c>
      <c r="I219" s="55"/>
    </row>
    <row r="220" spans="1:9" x14ac:dyDescent="1.1499999999999999">
      <c r="A220" s="254" t="s">
        <v>1</v>
      </c>
      <c r="B220" s="254"/>
      <c r="C220" s="254"/>
      <c r="D220" s="254"/>
      <c r="E220" s="254"/>
      <c r="F220" s="254"/>
      <c r="G220" s="254"/>
      <c r="H220" s="142"/>
      <c r="I220" s="55"/>
    </row>
    <row r="221" spans="1:9" x14ac:dyDescent="1.1499999999999999">
      <c r="A221" s="254" t="s">
        <v>88</v>
      </c>
      <c r="B221" s="254"/>
      <c r="C221" s="254"/>
      <c r="D221" s="254"/>
      <c r="E221" s="254"/>
      <c r="F221" s="254"/>
      <c r="G221" s="254"/>
      <c r="H221" s="142"/>
      <c r="I221" s="55"/>
    </row>
    <row r="222" spans="1:9" ht="83.25" customHeight="1" x14ac:dyDescent="1.1499999999999999">
      <c r="A222" s="261" t="s">
        <v>102</v>
      </c>
      <c r="B222" s="254" t="s">
        <v>4</v>
      </c>
      <c r="C222" s="262" t="s">
        <v>103</v>
      </c>
      <c r="D222" s="254" t="s">
        <v>104</v>
      </c>
      <c r="E222" s="254"/>
      <c r="F222" s="254"/>
      <c r="G222" s="254" t="s">
        <v>105</v>
      </c>
      <c r="H222" s="251" t="s">
        <v>147</v>
      </c>
      <c r="I222" s="264" t="s">
        <v>192</v>
      </c>
    </row>
    <row r="223" spans="1:9" x14ac:dyDescent="1.1499999999999999">
      <c r="A223" s="261"/>
      <c r="B223" s="254"/>
      <c r="C223" s="262"/>
      <c r="D223" s="30" t="s">
        <v>106</v>
      </c>
      <c r="E223" s="30" t="s">
        <v>107</v>
      </c>
      <c r="F223" s="30" t="s">
        <v>108</v>
      </c>
      <c r="G223" s="254"/>
      <c r="H223" s="252"/>
      <c r="I223" s="265"/>
    </row>
    <row r="224" spans="1:9" x14ac:dyDescent="1.1499999999999999">
      <c r="A224" s="31">
        <v>1</v>
      </c>
      <c r="B224" s="32">
        <v>2</v>
      </c>
      <c r="C224" s="33">
        <v>3</v>
      </c>
      <c r="D224" s="32">
        <v>4</v>
      </c>
      <c r="E224" s="32">
        <v>5</v>
      </c>
      <c r="F224" s="32">
        <v>6</v>
      </c>
      <c r="G224" s="32">
        <v>7</v>
      </c>
      <c r="H224" s="143">
        <v>8</v>
      </c>
      <c r="I224" s="159">
        <v>9</v>
      </c>
    </row>
    <row r="225" spans="1:9" x14ac:dyDescent="1.1499999999999999">
      <c r="A225" s="254" t="s">
        <v>109</v>
      </c>
      <c r="B225" s="254"/>
      <c r="C225" s="254"/>
      <c r="D225" s="254"/>
      <c r="E225" s="254"/>
      <c r="F225" s="254"/>
      <c r="G225" s="254"/>
      <c r="H225" s="142"/>
      <c r="I225" s="55"/>
    </row>
    <row r="226" spans="1:9" ht="111" customHeight="1" x14ac:dyDescent="1.1499999999999999">
      <c r="A226" s="133">
        <v>16</v>
      </c>
      <c r="B226" s="7" t="s">
        <v>90</v>
      </c>
      <c r="C226" s="126">
        <v>100</v>
      </c>
      <c r="D226" s="115">
        <v>15.68</v>
      </c>
      <c r="E226" s="115">
        <v>12.51</v>
      </c>
      <c r="F226" s="115">
        <v>11.9</v>
      </c>
      <c r="G226" s="115">
        <v>245</v>
      </c>
      <c r="H226" s="151">
        <v>1.04</v>
      </c>
      <c r="I226" s="63">
        <v>41.76</v>
      </c>
    </row>
    <row r="227" spans="1:9" ht="81" customHeight="1" x14ac:dyDescent="1.1499999999999999">
      <c r="A227" s="221">
        <v>103</v>
      </c>
      <c r="B227" s="7" t="s">
        <v>77</v>
      </c>
      <c r="C227" s="4">
        <v>150</v>
      </c>
      <c r="D227" s="220">
        <v>5.55</v>
      </c>
      <c r="E227" s="220">
        <v>8.6999999999999993</v>
      </c>
      <c r="F227" s="220">
        <v>14.7</v>
      </c>
      <c r="G227" s="220">
        <v>94.5</v>
      </c>
      <c r="H227" s="142">
        <v>23.45</v>
      </c>
      <c r="I227" s="63">
        <v>21.62</v>
      </c>
    </row>
    <row r="228" spans="1:9" ht="83.25" customHeight="1" x14ac:dyDescent="1.1499999999999999">
      <c r="A228" s="113">
        <v>62</v>
      </c>
      <c r="B228" s="7" t="s">
        <v>185</v>
      </c>
      <c r="C228" s="35" t="s">
        <v>110</v>
      </c>
      <c r="D228" s="187">
        <v>0.16</v>
      </c>
      <c r="E228" s="187">
        <v>0.16</v>
      </c>
      <c r="F228" s="187">
        <v>18.89</v>
      </c>
      <c r="G228" s="187">
        <v>79</v>
      </c>
      <c r="H228" s="147">
        <v>4</v>
      </c>
      <c r="I228" s="63">
        <v>9.81</v>
      </c>
    </row>
    <row r="229" spans="1:9" ht="95.25" customHeight="1" x14ac:dyDescent="1.1499999999999999">
      <c r="A229" s="113">
        <v>4</v>
      </c>
      <c r="B229" s="7" t="s">
        <v>200</v>
      </c>
      <c r="C229" s="126">
        <v>60</v>
      </c>
      <c r="D229" s="182">
        <v>1.1000000000000001</v>
      </c>
      <c r="E229" s="182">
        <v>0.2</v>
      </c>
      <c r="F229" s="182">
        <v>3.8</v>
      </c>
      <c r="G229" s="182">
        <v>24</v>
      </c>
      <c r="H229" s="182">
        <v>17.5</v>
      </c>
      <c r="I229" s="180">
        <v>25.32</v>
      </c>
    </row>
    <row r="230" spans="1:9" ht="84" customHeight="1" x14ac:dyDescent="1.1499999999999999">
      <c r="A230" s="217" t="s">
        <v>41</v>
      </c>
      <c r="B230" s="7" t="s">
        <v>42</v>
      </c>
      <c r="C230" s="217">
        <v>40</v>
      </c>
      <c r="D230" s="216">
        <v>3.2</v>
      </c>
      <c r="E230" s="216">
        <v>0.4</v>
      </c>
      <c r="F230" s="216">
        <v>19.32</v>
      </c>
      <c r="G230" s="216">
        <v>95</v>
      </c>
      <c r="H230" s="145">
        <v>0</v>
      </c>
      <c r="I230" s="63">
        <v>3.69</v>
      </c>
    </row>
    <row r="231" spans="1:9" x14ac:dyDescent="1.1499999999999999">
      <c r="A231" s="3"/>
      <c r="B231" s="7" t="s">
        <v>43</v>
      </c>
      <c r="C231" s="4">
        <f>C226+C227+C228+C229+C230</f>
        <v>550</v>
      </c>
      <c r="D231" s="8">
        <f>D226+D227+D228+D229+D230</f>
        <v>25.69</v>
      </c>
      <c r="E231" s="112">
        <f t="shared" ref="E231:I231" si="28">E226+E227+E228+E229+E230</f>
        <v>21.97</v>
      </c>
      <c r="F231" s="112">
        <f t="shared" si="28"/>
        <v>68.61</v>
      </c>
      <c r="G231" s="112">
        <f t="shared" si="28"/>
        <v>537.5</v>
      </c>
      <c r="H231" s="138">
        <f t="shared" si="28"/>
        <v>45.989999999999995</v>
      </c>
      <c r="I231" s="141">
        <f t="shared" si="28"/>
        <v>102.19999999999999</v>
      </c>
    </row>
    <row r="232" spans="1:9" x14ac:dyDescent="1.1499999999999999">
      <c r="A232" s="254" t="s">
        <v>111</v>
      </c>
      <c r="B232" s="254"/>
      <c r="C232" s="254"/>
      <c r="D232" s="254"/>
      <c r="E232" s="254"/>
      <c r="F232" s="254"/>
      <c r="G232" s="254"/>
      <c r="H232" s="142"/>
      <c r="I232" s="55"/>
    </row>
    <row r="233" spans="1:9" ht="237" customHeight="1" x14ac:dyDescent="1.1499999999999999">
      <c r="A233" s="3">
        <v>95.96</v>
      </c>
      <c r="B233" s="7" t="s">
        <v>173</v>
      </c>
      <c r="C233" s="3">
        <v>60</v>
      </c>
      <c r="D233" s="108">
        <v>1.1299999999999999</v>
      </c>
      <c r="E233" s="108">
        <v>4.87</v>
      </c>
      <c r="F233" s="108">
        <v>2.11</v>
      </c>
      <c r="G233" s="108">
        <v>57.88</v>
      </c>
      <c r="H233" s="147">
        <v>10.199999999999999</v>
      </c>
      <c r="I233" s="63">
        <v>16.59</v>
      </c>
    </row>
    <row r="234" spans="1:9" ht="171.75" customHeight="1" x14ac:dyDescent="1.1499999999999999">
      <c r="A234" s="128">
        <v>98</v>
      </c>
      <c r="B234" s="7" t="s">
        <v>178</v>
      </c>
      <c r="C234" s="107" t="s">
        <v>126</v>
      </c>
      <c r="D234" s="115">
        <v>9.3000000000000007</v>
      </c>
      <c r="E234" s="115">
        <v>11.41</v>
      </c>
      <c r="F234" s="115">
        <v>18.21</v>
      </c>
      <c r="G234" s="115">
        <v>189.03</v>
      </c>
      <c r="H234" s="151">
        <v>14.4</v>
      </c>
      <c r="I234" s="63">
        <v>54.57</v>
      </c>
    </row>
    <row r="235" spans="1:9" ht="102.75" customHeight="1" x14ac:dyDescent="1.1499999999999999">
      <c r="A235" s="3">
        <v>72</v>
      </c>
      <c r="B235" s="7" t="s">
        <v>146</v>
      </c>
      <c r="C235" s="35" t="s">
        <v>119</v>
      </c>
      <c r="D235" s="104">
        <v>13.48</v>
      </c>
      <c r="E235" s="104">
        <v>7.5</v>
      </c>
      <c r="F235" s="104">
        <v>13.76</v>
      </c>
      <c r="G235" s="104">
        <v>184.4</v>
      </c>
      <c r="H235" s="149">
        <v>0.54</v>
      </c>
      <c r="I235" s="63">
        <v>53.94</v>
      </c>
    </row>
    <row r="236" spans="1:9" ht="103.5" customHeight="1" x14ac:dyDescent="1.1499999999999999">
      <c r="A236" s="195">
        <v>105</v>
      </c>
      <c r="B236" s="7" t="s">
        <v>179</v>
      </c>
      <c r="C236" s="119">
        <v>150</v>
      </c>
      <c r="D236" s="115">
        <v>3.86</v>
      </c>
      <c r="E236" s="115">
        <v>7.01</v>
      </c>
      <c r="F236" s="136">
        <v>29.71</v>
      </c>
      <c r="G236" s="115">
        <v>211.99</v>
      </c>
      <c r="H236" s="206">
        <v>6</v>
      </c>
      <c r="I236" s="63">
        <v>12.21</v>
      </c>
    </row>
    <row r="237" spans="1:9" ht="73.5" customHeight="1" x14ac:dyDescent="1.1499999999999999">
      <c r="A237" s="113">
        <v>57</v>
      </c>
      <c r="B237" s="7" t="s">
        <v>56</v>
      </c>
      <c r="C237" s="113">
        <v>200</v>
      </c>
      <c r="D237" s="112">
        <v>0</v>
      </c>
      <c r="E237" s="112">
        <v>0</v>
      </c>
      <c r="F237" s="112">
        <v>15.04</v>
      </c>
      <c r="G237" s="112">
        <v>62</v>
      </c>
      <c r="H237" s="142">
        <v>0.03</v>
      </c>
      <c r="I237" s="63">
        <v>2.52</v>
      </c>
    </row>
    <row r="238" spans="1:9" x14ac:dyDescent="1.1499999999999999">
      <c r="A238" s="3" t="s">
        <v>41</v>
      </c>
      <c r="B238" s="7" t="s">
        <v>5</v>
      </c>
      <c r="C238" s="3">
        <v>30</v>
      </c>
      <c r="D238" s="8">
        <v>2.4</v>
      </c>
      <c r="E238" s="8">
        <v>0.45</v>
      </c>
      <c r="F238" s="8">
        <v>11.37</v>
      </c>
      <c r="G238" s="8">
        <v>62.4</v>
      </c>
      <c r="H238" s="142">
        <v>0</v>
      </c>
      <c r="I238" s="63">
        <v>2.77</v>
      </c>
    </row>
    <row r="239" spans="1:9" x14ac:dyDescent="1.1499999999999999">
      <c r="A239" s="3" t="s">
        <v>41</v>
      </c>
      <c r="B239" s="7" t="s">
        <v>6</v>
      </c>
      <c r="C239" s="3">
        <v>20</v>
      </c>
      <c r="D239" s="8">
        <v>0.98</v>
      </c>
      <c r="E239" s="8">
        <v>0.2</v>
      </c>
      <c r="F239" s="8">
        <v>8.9600000000000009</v>
      </c>
      <c r="G239" s="8">
        <v>40</v>
      </c>
      <c r="H239" s="142">
        <v>0</v>
      </c>
      <c r="I239" s="63">
        <v>1.45</v>
      </c>
    </row>
    <row r="240" spans="1:9" x14ac:dyDescent="1.1499999999999999">
      <c r="A240" s="3"/>
      <c r="B240" s="7" t="s">
        <v>43</v>
      </c>
      <c r="C240" s="4">
        <f t="shared" ref="C240:I240" si="29">C233+C234+C235+C236+C237+C238+C239</f>
        <v>800</v>
      </c>
      <c r="D240" s="8">
        <f t="shared" si="29"/>
        <v>31.15</v>
      </c>
      <c r="E240" s="8">
        <f t="shared" si="29"/>
        <v>31.439999999999998</v>
      </c>
      <c r="F240" s="8">
        <f t="shared" si="29"/>
        <v>99.16</v>
      </c>
      <c r="G240" s="8">
        <f t="shared" si="29"/>
        <v>807.69999999999993</v>
      </c>
      <c r="H240" s="138">
        <f t="shared" si="29"/>
        <v>31.17</v>
      </c>
      <c r="I240" s="141">
        <f t="shared" si="29"/>
        <v>144.05000000000001</v>
      </c>
    </row>
    <row r="241" spans="1:9" x14ac:dyDescent="1.1499999999999999">
      <c r="A241" s="254" t="s">
        <v>48</v>
      </c>
      <c r="B241" s="254"/>
      <c r="C241" s="254"/>
      <c r="D241" s="254"/>
      <c r="E241" s="254"/>
      <c r="F241" s="254"/>
      <c r="G241" s="254"/>
      <c r="H241" s="142"/>
      <c r="I241" s="55"/>
    </row>
    <row r="242" spans="1:9" ht="115.5" customHeight="1" x14ac:dyDescent="1.1499999999999999">
      <c r="A242" s="203">
        <v>68</v>
      </c>
      <c r="B242" s="7" t="s">
        <v>66</v>
      </c>
      <c r="C242" s="203">
        <v>200</v>
      </c>
      <c r="D242" s="201">
        <v>5.8</v>
      </c>
      <c r="E242" s="201">
        <v>5</v>
      </c>
      <c r="F242" s="201">
        <v>8</v>
      </c>
      <c r="G242" s="201">
        <v>106</v>
      </c>
      <c r="H242" s="201">
        <v>5.8</v>
      </c>
      <c r="I242" s="63">
        <v>35.71</v>
      </c>
    </row>
    <row r="243" spans="1:9" ht="91.5" customHeight="1" x14ac:dyDescent="1.1499999999999999">
      <c r="A243" s="177">
        <v>89</v>
      </c>
      <c r="B243" s="7" t="s">
        <v>151</v>
      </c>
      <c r="C243" s="35" t="s">
        <v>123</v>
      </c>
      <c r="D243" s="176">
        <v>3.55</v>
      </c>
      <c r="E243" s="176">
        <v>7.4</v>
      </c>
      <c r="F243" s="176">
        <v>28.05</v>
      </c>
      <c r="G243" s="176">
        <v>193</v>
      </c>
      <c r="H243" s="142">
        <v>0.02</v>
      </c>
      <c r="I243" s="63">
        <v>17.5</v>
      </c>
    </row>
    <row r="244" spans="1:9" x14ac:dyDescent="1.1499999999999999">
      <c r="A244" s="177">
        <v>70</v>
      </c>
      <c r="B244" s="7" t="s">
        <v>40</v>
      </c>
      <c r="C244" s="177">
        <v>100</v>
      </c>
      <c r="D244" s="176">
        <v>0.4</v>
      </c>
      <c r="E244" s="176">
        <v>0.4</v>
      </c>
      <c r="F244" s="176">
        <v>9.8000000000000007</v>
      </c>
      <c r="G244" s="176">
        <v>47</v>
      </c>
      <c r="H244" s="142">
        <v>9.5</v>
      </c>
      <c r="I244" s="63">
        <v>31.68</v>
      </c>
    </row>
    <row r="245" spans="1:9" x14ac:dyDescent="1.1499999999999999">
      <c r="A245" s="3"/>
      <c r="B245" s="7" t="s">
        <v>114</v>
      </c>
      <c r="C245" s="4">
        <f>C242+C243+C244</f>
        <v>350</v>
      </c>
      <c r="D245" s="160">
        <f>D242+D243+D244</f>
        <v>9.75</v>
      </c>
      <c r="E245" s="176">
        <f t="shared" ref="E245:I245" si="30">E242+E243+E244</f>
        <v>12.8</v>
      </c>
      <c r="F245" s="176">
        <f t="shared" si="30"/>
        <v>45.849999999999994</v>
      </c>
      <c r="G245" s="176">
        <f t="shared" si="30"/>
        <v>346</v>
      </c>
      <c r="H245" s="176">
        <f t="shared" si="30"/>
        <v>15.32</v>
      </c>
      <c r="I245" s="178">
        <f t="shared" si="30"/>
        <v>84.89</v>
      </c>
    </row>
    <row r="246" spans="1:9" x14ac:dyDescent="1.1499999999999999">
      <c r="A246" s="260" t="s">
        <v>152</v>
      </c>
      <c r="B246" s="260"/>
      <c r="C246" s="260"/>
      <c r="D246" s="260"/>
      <c r="E246" s="260"/>
      <c r="F246" s="260"/>
      <c r="G246" s="260"/>
      <c r="H246" s="142"/>
      <c r="I246" s="55"/>
    </row>
    <row r="247" spans="1:9" x14ac:dyDescent="1.1499999999999999">
      <c r="A247" s="3"/>
      <c r="B247" s="7"/>
      <c r="C247" s="35"/>
      <c r="D247" s="30" t="s">
        <v>106</v>
      </c>
      <c r="E247" s="30" t="s">
        <v>107</v>
      </c>
      <c r="F247" s="30" t="s">
        <v>108</v>
      </c>
      <c r="G247" s="30" t="s">
        <v>115</v>
      </c>
      <c r="H247" s="146" t="s">
        <v>149</v>
      </c>
      <c r="I247" s="63" t="s">
        <v>191</v>
      </c>
    </row>
    <row r="248" spans="1:9" x14ac:dyDescent="1.1499999999999999">
      <c r="A248" s="3"/>
      <c r="B248" s="37" t="s">
        <v>52</v>
      </c>
      <c r="C248" s="35"/>
      <c r="D248" s="8">
        <f t="shared" ref="D248:I248" si="31">SUM(D231+D240+D245)</f>
        <v>66.59</v>
      </c>
      <c r="E248" s="8">
        <f t="shared" si="31"/>
        <v>66.209999999999994</v>
      </c>
      <c r="F248" s="8">
        <f>SUM(F231+F240+F245)</f>
        <v>213.61999999999998</v>
      </c>
      <c r="G248" s="8">
        <f t="shared" si="31"/>
        <v>1691.1999999999998</v>
      </c>
      <c r="H248" s="138">
        <f t="shared" si="31"/>
        <v>92.47999999999999</v>
      </c>
      <c r="I248" s="141">
        <f t="shared" si="31"/>
        <v>331.14</v>
      </c>
    </row>
    <row r="249" spans="1:9" ht="180" customHeight="1" x14ac:dyDescent="1.1499999999999999">
      <c r="A249" s="3"/>
      <c r="B249" s="37" t="s">
        <v>116</v>
      </c>
      <c r="C249" s="35"/>
      <c r="D249" s="8">
        <v>57.75</v>
      </c>
      <c r="E249" s="8">
        <v>59.25</v>
      </c>
      <c r="F249" s="8">
        <v>251.25</v>
      </c>
      <c r="G249" s="8">
        <v>1762.5</v>
      </c>
      <c r="H249" s="142">
        <v>45</v>
      </c>
      <c r="I249" s="55"/>
    </row>
    <row r="250" spans="1:9" ht="156" customHeight="1" x14ac:dyDescent="1.1499999999999999">
      <c r="A250" s="31"/>
      <c r="B250" s="38" t="s">
        <v>117</v>
      </c>
      <c r="C250" s="30"/>
      <c r="D250" s="8">
        <f>D248*100/D249</f>
        <v>115.30735930735931</v>
      </c>
      <c r="E250" s="8">
        <f>E248*100/E249</f>
        <v>111.74683544303797</v>
      </c>
      <c r="F250" s="8">
        <f>F248*100/F249</f>
        <v>85.022885572139288</v>
      </c>
      <c r="G250" s="8">
        <f>G248*100/G249</f>
        <v>95.954609929078003</v>
      </c>
      <c r="H250" s="138">
        <f>H248*100/H249</f>
        <v>205.51111111111106</v>
      </c>
      <c r="I250" s="55"/>
    </row>
    <row r="251" spans="1:9" ht="83.25" customHeight="1" x14ac:dyDescent="1.1499999999999999">
      <c r="A251" s="254" t="s">
        <v>1</v>
      </c>
      <c r="B251" s="254"/>
      <c r="C251" s="254"/>
      <c r="D251" s="254"/>
      <c r="E251" s="254"/>
      <c r="F251" s="254"/>
      <c r="G251" s="254"/>
      <c r="H251" s="144"/>
      <c r="I251" s="55"/>
    </row>
    <row r="252" spans="1:9" ht="83.25" customHeight="1" x14ac:dyDescent="1.1499999999999999">
      <c r="A252" s="254" t="s">
        <v>89</v>
      </c>
      <c r="B252" s="254"/>
      <c r="C252" s="254"/>
      <c r="D252" s="254"/>
      <c r="E252" s="254"/>
      <c r="F252" s="254"/>
      <c r="G252" s="254"/>
      <c r="H252" s="142"/>
      <c r="I252" s="55"/>
    </row>
    <row r="253" spans="1:9" ht="83.25" customHeight="1" x14ac:dyDescent="1.1499999999999999">
      <c r="A253" s="261" t="s">
        <v>102</v>
      </c>
      <c r="B253" s="254" t="s">
        <v>4</v>
      </c>
      <c r="C253" s="262" t="s">
        <v>103</v>
      </c>
      <c r="D253" s="254" t="s">
        <v>104</v>
      </c>
      <c r="E253" s="254"/>
      <c r="F253" s="254"/>
      <c r="G253" s="254" t="s">
        <v>105</v>
      </c>
      <c r="H253" s="251" t="s">
        <v>147</v>
      </c>
      <c r="I253" s="264" t="s">
        <v>192</v>
      </c>
    </row>
    <row r="254" spans="1:9" x14ac:dyDescent="1.1499999999999999">
      <c r="A254" s="261"/>
      <c r="B254" s="254"/>
      <c r="C254" s="262"/>
      <c r="D254" s="83" t="s">
        <v>106</v>
      </c>
      <c r="E254" s="83" t="s">
        <v>107</v>
      </c>
      <c r="F254" s="83" t="s">
        <v>108</v>
      </c>
      <c r="G254" s="254"/>
      <c r="H254" s="252"/>
      <c r="I254" s="265"/>
    </row>
    <row r="255" spans="1:9" x14ac:dyDescent="1.1499999999999999">
      <c r="A255" s="84">
        <v>1</v>
      </c>
      <c r="B255" s="32">
        <v>2</v>
      </c>
      <c r="C255" s="85">
        <v>3</v>
      </c>
      <c r="D255" s="32">
        <v>4</v>
      </c>
      <c r="E255" s="32">
        <v>5</v>
      </c>
      <c r="F255" s="32">
        <v>6</v>
      </c>
      <c r="G255" s="32">
        <v>7</v>
      </c>
      <c r="H255" s="143">
        <v>8</v>
      </c>
      <c r="I255" s="159">
        <v>9</v>
      </c>
    </row>
    <row r="256" spans="1:9" ht="83.25" customHeight="1" x14ac:dyDescent="1.1499999999999999">
      <c r="A256" s="254" t="s">
        <v>109</v>
      </c>
      <c r="B256" s="254"/>
      <c r="C256" s="254"/>
      <c r="D256" s="254"/>
      <c r="E256" s="254"/>
      <c r="F256" s="254"/>
      <c r="G256" s="254"/>
      <c r="H256" s="142"/>
      <c r="I256" s="55"/>
    </row>
    <row r="257" spans="1:9" ht="123.75" customHeight="1" x14ac:dyDescent="1.1499999999999999">
      <c r="A257" s="81">
        <v>9</v>
      </c>
      <c r="B257" s="7" t="s">
        <v>163</v>
      </c>
      <c r="C257" s="35" t="s">
        <v>110</v>
      </c>
      <c r="D257" s="39">
        <v>5.73</v>
      </c>
      <c r="E257" s="39">
        <v>7.14</v>
      </c>
      <c r="F257" s="39">
        <v>40.65</v>
      </c>
      <c r="G257" s="39">
        <v>249</v>
      </c>
      <c r="H257" s="142">
        <v>0.3</v>
      </c>
      <c r="I257" s="63">
        <v>17.71</v>
      </c>
    </row>
    <row r="258" spans="1:9" ht="88.5" customHeight="1" x14ac:dyDescent="1.1499999999999999">
      <c r="A258" s="203">
        <v>59</v>
      </c>
      <c r="B258" s="7" t="s">
        <v>202</v>
      </c>
      <c r="C258" s="35" t="s">
        <v>203</v>
      </c>
      <c r="D258" s="201">
        <v>0.1</v>
      </c>
      <c r="E258" s="201">
        <v>8.1999999999999993</v>
      </c>
      <c r="F258" s="201">
        <v>0.1</v>
      </c>
      <c r="G258" s="201">
        <v>75</v>
      </c>
      <c r="H258" s="202">
        <v>0</v>
      </c>
      <c r="I258" s="63">
        <v>8.15</v>
      </c>
    </row>
    <row r="259" spans="1:9" ht="88.5" customHeight="1" x14ac:dyDescent="1.1499999999999999">
      <c r="A259" s="211">
        <v>13</v>
      </c>
      <c r="B259" s="7" t="s">
        <v>80</v>
      </c>
      <c r="C259" s="211">
        <v>20</v>
      </c>
      <c r="D259" s="210">
        <v>5</v>
      </c>
      <c r="E259" s="210">
        <v>6.33</v>
      </c>
      <c r="F259" s="210">
        <v>0</v>
      </c>
      <c r="G259" s="210">
        <v>77.33</v>
      </c>
      <c r="H259" s="142">
        <v>0.14000000000000001</v>
      </c>
      <c r="I259" s="63">
        <v>16.12</v>
      </c>
    </row>
    <row r="260" spans="1:9" x14ac:dyDescent="1.1499999999999999">
      <c r="A260" s="221" t="s">
        <v>41</v>
      </c>
      <c r="B260" s="7" t="s">
        <v>208</v>
      </c>
      <c r="C260" s="221">
        <v>115</v>
      </c>
      <c r="D260" s="220">
        <v>2.1</v>
      </c>
      <c r="E260" s="220">
        <v>8.1</v>
      </c>
      <c r="F260" s="220">
        <v>16</v>
      </c>
      <c r="G260" s="220">
        <v>140</v>
      </c>
      <c r="H260" s="142">
        <v>0</v>
      </c>
      <c r="I260" s="63">
        <v>43</v>
      </c>
    </row>
    <row r="261" spans="1:9" ht="87.75" customHeight="1" x14ac:dyDescent="1.1499999999999999">
      <c r="A261" s="217" t="s">
        <v>41</v>
      </c>
      <c r="B261" s="7" t="s">
        <v>42</v>
      </c>
      <c r="C261" s="217">
        <v>40</v>
      </c>
      <c r="D261" s="216">
        <v>3.2</v>
      </c>
      <c r="E261" s="216">
        <v>0.4</v>
      </c>
      <c r="F261" s="216">
        <v>19.32</v>
      </c>
      <c r="G261" s="216">
        <v>95</v>
      </c>
      <c r="H261" s="145">
        <v>0</v>
      </c>
      <c r="I261" s="63">
        <v>3.69</v>
      </c>
    </row>
    <row r="262" spans="1:9" ht="95.25" customHeight="1" x14ac:dyDescent="1.1499999999999999">
      <c r="A262" s="118">
        <v>57</v>
      </c>
      <c r="B262" s="7" t="s">
        <v>56</v>
      </c>
      <c r="C262" s="118">
        <v>200</v>
      </c>
      <c r="D262" s="117">
        <v>0</v>
      </c>
      <c r="E262" s="117">
        <v>0</v>
      </c>
      <c r="F262" s="117">
        <v>15.04</v>
      </c>
      <c r="G262" s="117">
        <v>62</v>
      </c>
      <c r="H262" s="142">
        <v>0.03</v>
      </c>
      <c r="I262" s="63">
        <v>2.52</v>
      </c>
    </row>
    <row r="263" spans="1:9" x14ac:dyDescent="1.1499999999999999">
      <c r="A263" s="81"/>
      <c r="B263" s="7" t="s">
        <v>43</v>
      </c>
      <c r="C263" s="4">
        <f>C257+C258+C259+C260+C261+C262</f>
        <v>585</v>
      </c>
      <c r="D263" s="132">
        <f>D257+D258+D259+D260+D261+D262</f>
        <v>16.13</v>
      </c>
      <c r="E263" s="210">
        <f t="shared" ref="E263:I263" si="32">E257+E258+E259+E260+E261+E262</f>
        <v>30.17</v>
      </c>
      <c r="F263" s="210">
        <f t="shared" si="32"/>
        <v>91.109999999999985</v>
      </c>
      <c r="G263" s="210">
        <f t="shared" si="32"/>
        <v>698.32999999999993</v>
      </c>
      <c r="H263" s="210">
        <f t="shared" si="32"/>
        <v>0.47</v>
      </c>
      <c r="I263" s="214">
        <f t="shared" si="32"/>
        <v>91.19</v>
      </c>
    </row>
    <row r="264" spans="1:9" x14ac:dyDescent="1.1499999999999999">
      <c r="A264" s="254" t="s">
        <v>111</v>
      </c>
      <c r="B264" s="254"/>
      <c r="C264" s="254"/>
      <c r="D264" s="254"/>
      <c r="E264" s="254"/>
      <c r="F264" s="254"/>
      <c r="G264" s="254"/>
      <c r="H264" s="142"/>
      <c r="I264" s="55"/>
    </row>
    <row r="265" spans="1:9" ht="159" customHeight="1" x14ac:dyDescent="1.1499999999999999">
      <c r="A265" s="100">
        <v>54</v>
      </c>
      <c r="B265" s="7" t="s">
        <v>64</v>
      </c>
      <c r="C265" s="35" t="s">
        <v>112</v>
      </c>
      <c r="D265" s="108">
        <v>2.94</v>
      </c>
      <c r="E265" s="108">
        <v>5.34</v>
      </c>
      <c r="F265" s="108">
        <v>5.7</v>
      </c>
      <c r="G265" s="108">
        <v>82.8</v>
      </c>
      <c r="H265" s="147">
        <v>3.47</v>
      </c>
      <c r="I265" s="63">
        <v>11.24</v>
      </c>
    </row>
    <row r="266" spans="1:9" ht="165.75" customHeight="1" x14ac:dyDescent="1.1499999999999999">
      <c r="A266" s="81">
        <v>99</v>
      </c>
      <c r="B266" s="7" t="s">
        <v>177</v>
      </c>
      <c r="C266" s="107" t="s">
        <v>126</v>
      </c>
      <c r="D266" s="131">
        <v>4.68</v>
      </c>
      <c r="E266" s="131">
        <v>6.68</v>
      </c>
      <c r="F266" s="131">
        <v>16.03</v>
      </c>
      <c r="G266" s="131">
        <v>137.5</v>
      </c>
      <c r="H266" s="152">
        <v>9.6</v>
      </c>
      <c r="I266" s="63">
        <v>26.22</v>
      </c>
    </row>
    <row r="267" spans="1:9" ht="168" customHeight="1" x14ac:dyDescent="1.1499999999999999">
      <c r="A267" s="133">
        <v>58</v>
      </c>
      <c r="B267" s="7" t="s">
        <v>118</v>
      </c>
      <c r="C267" s="35" t="s">
        <v>119</v>
      </c>
      <c r="D267" s="135">
        <v>13.65</v>
      </c>
      <c r="E267" s="135">
        <v>9.17</v>
      </c>
      <c r="F267" s="135">
        <v>11.94</v>
      </c>
      <c r="G267" s="135">
        <v>182.7</v>
      </c>
      <c r="H267" s="153">
        <v>0.15</v>
      </c>
      <c r="I267" s="63">
        <v>90.94</v>
      </c>
    </row>
    <row r="268" spans="1:9" ht="172.5" customHeight="1" x14ac:dyDescent="1.1499999999999999">
      <c r="A268" s="195">
        <v>11</v>
      </c>
      <c r="B268" s="7" t="s">
        <v>58</v>
      </c>
      <c r="C268" s="195">
        <v>150</v>
      </c>
      <c r="D268" s="194">
        <v>5.66</v>
      </c>
      <c r="E268" s="194">
        <v>6.75</v>
      </c>
      <c r="F268" s="194">
        <v>29.04</v>
      </c>
      <c r="G268" s="194">
        <v>144.9</v>
      </c>
      <c r="H268" s="142">
        <v>0</v>
      </c>
      <c r="I268" s="63">
        <v>10.98</v>
      </c>
    </row>
    <row r="269" spans="1:9" ht="107.25" customHeight="1" x14ac:dyDescent="1.1499999999999999">
      <c r="A269" s="81">
        <v>17</v>
      </c>
      <c r="B269" s="7" t="s">
        <v>59</v>
      </c>
      <c r="C269" s="4">
        <v>200</v>
      </c>
      <c r="D269" s="104">
        <v>0.44</v>
      </c>
      <c r="E269" s="104">
        <v>0</v>
      </c>
      <c r="F269" s="104">
        <v>23.89</v>
      </c>
      <c r="G269" s="104">
        <v>100</v>
      </c>
      <c r="H269" s="149">
        <v>0.73</v>
      </c>
      <c r="I269" s="63">
        <v>5.03</v>
      </c>
    </row>
    <row r="270" spans="1:9" x14ac:dyDescent="1.1499999999999999">
      <c r="A270" s="81" t="s">
        <v>41</v>
      </c>
      <c r="B270" s="7" t="s">
        <v>5</v>
      </c>
      <c r="C270" s="81">
        <v>30</v>
      </c>
      <c r="D270" s="80">
        <v>2.4</v>
      </c>
      <c r="E270" s="80">
        <v>0.45</v>
      </c>
      <c r="F270" s="80">
        <v>11.37</v>
      </c>
      <c r="G270" s="80">
        <v>62.4</v>
      </c>
      <c r="H270" s="142">
        <v>0</v>
      </c>
      <c r="I270" s="63">
        <v>2.77</v>
      </c>
    </row>
    <row r="271" spans="1:9" x14ac:dyDescent="1.1499999999999999">
      <c r="A271" s="81" t="s">
        <v>41</v>
      </c>
      <c r="B271" s="7" t="s">
        <v>6</v>
      </c>
      <c r="C271" s="81">
        <v>20</v>
      </c>
      <c r="D271" s="80">
        <v>0.98</v>
      </c>
      <c r="E271" s="80">
        <v>0.2</v>
      </c>
      <c r="F271" s="80">
        <v>8.9600000000000009</v>
      </c>
      <c r="G271" s="80">
        <v>40</v>
      </c>
      <c r="H271" s="142">
        <v>0</v>
      </c>
      <c r="I271" s="63">
        <v>1.45</v>
      </c>
    </row>
    <row r="272" spans="1:9" x14ac:dyDescent="1.1499999999999999">
      <c r="A272" s="81"/>
      <c r="B272" s="7" t="s">
        <v>43</v>
      </c>
      <c r="C272" s="4">
        <f t="shared" ref="C272:I272" si="33">C265+C266+C267+C268+C269+C270+C271</f>
        <v>800</v>
      </c>
      <c r="D272" s="80">
        <f t="shared" si="33"/>
        <v>30.75</v>
      </c>
      <c r="E272" s="80">
        <f t="shared" si="33"/>
        <v>28.589999999999996</v>
      </c>
      <c r="F272" s="80">
        <f t="shared" si="33"/>
        <v>106.93</v>
      </c>
      <c r="G272" s="80">
        <f t="shared" si="33"/>
        <v>750.3</v>
      </c>
      <c r="H272" s="138">
        <f t="shared" si="33"/>
        <v>13.950000000000001</v>
      </c>
      <c r="I272" s="141">
        <f t="shared" si="33"/>
        <v>148.63</v>
      </c>
    </row>
    <row r="273" spans="1:9" ht="83.25" customHeight="1" x14ac:dyDescent="1.1499999999999999">
      <c r="A273" s="254" t="s">
        <v>48</v>
      </c>
      <c r="B273" s="254"/>
      <c r="C273" s="254"/>
      <c r="D273" s="254"/>
      <c r="E273" s="254"/>
      <c r="F273" s="254"/>
      <c r="G273" s="254"/>
      <c r="H273" s="142"/>
      <c r="I273" s="55"/>
    </row>
    <row r="274" spans="1:9" ht="111.75" customHeight="1" x14ac:dyDescent="1.1499999999999999">
      <c r="A274" s="172">
        <v>25</v>
      </c>
      <c r="B274" s="7" t="s">
        <v>60</v>
      </c>
      <c r="C274" s="4">
        <v>200</v>
      </c>
      <c r="D274" s="171">
        <v>0.6</v>
      </c>
      <c r="E274" s="171">
        <v>0</v>
      </c>
      <c r="F274" s="171">
        <v>33</v>
      </c>
      <c r="G274" s="171">
        <v>136</v>
      </c>
      <c r="H274" s="171">
        <v>4.2</v>
      </c>
      <c r="I274" s="63">
        <v>24</v>
      </c>
    </row>
    <row r="275" spans="1:9" ht="242.25" customHeight="1" x14ac:dyDescent="1.1499999999999999">
      <c r="A275" s="203">
        <v>89</v>
      </c>
      <c r="B275" s="7" t="s">
        <v>50</v>
      </c>
      <c r="C275" s="203">
        <v>25</v>
      </c>
      <c r="D275" s="201">
        <v>1.35</v>
      </c>
      <c r="E275" s="201">
        <v>1.75</v>
      </c>
      <c r="F275" s="201">
        <v>14.6</v>
      </c>
      <c r="G275" s="201">
        <v>79.5</v>
      </c>
      <c r="H275" s="142">
        <v>0</v>
      </c>
      <c r="I275" s="63">
        <v>6.3</v>
      </c>
    </row>
    <row r="276" spans="1:9" ht="93.75" customHeight="1" x14ac:dyDescent="1.1499999999999999">
      <c r="A276" s="189">
        <v>70</v>
      </c>
      <c r="B276" s="7" t="s">
        <v>40</v>
      </c>
      <c r="C276" s="189">
        <v>100</v>
      </c>
      <c r="D276" s="188">
        <v>0.4</v>
      </c>
      <c r="E276" s="188">
        <v>0.4</v>
      </c>
      <c r="F276" s="188">
        <v>9.8000000000000007</v>
      </c>
      <c r="G276" s="188">
        <v>47</v>
      </c>
      <c r="H276" s="142">
        <v>9.5</v>
      </c>
      <c r="I276" s="63">
        <v>31.68</v>
      </c>
    </row>
    <row r="277" spans="1:9" x14ac:dyDescent="1.1499999999999999">
      <c r="A277" s="81"/>
      <c r="B277" s="7" t="s">
        <v>114</v>
      </c>
      <c r="C277" s="4">
        <f>C274+C276</f>
        <v>300</v>
      </c>
      <c r="D277" s="168">
        <f>D274+D276</f>
        <v>1</v>
      </c>
      <c r="E277" s="171">
        <f t="shared" ref="E277:I277" si="34">E274+E276</f>
        <v>0.4</v>
      </c>
      <c r="F277" s="171">
        <f t="shared" si="34"/>
        <v>42.8</v>
      </c>
      <c r="G277" s="171">
        <f t="shared" si="34"/>
        <v>183</v>
      </c>
      <c r="H277" s="171">
        <f t="shared" si="34"/>
        <v>13.7</v>
      </c>
      <c r="I277" s="174">
        <f t="shared" si="34"/>
        <v>55.68</v>
      </c>
    </row>
    <row r="278" spans="1:9" ht="83.25" customHeight="1" x14ac:dyDescent="1.1499999999999999">
      <c r="A278" s="260" t="s">
        <v>152</v>
      </c>
      <c r="B278" s="260"/>
      <c r="C278" s="260"/>
      <c r="D278" s="260"/>
      <c r="E278" s="260"/>
      <c r="F278" s="260"/>
      <c r="G278" s="260"/>
      <c r="H278" s="142"/>
      <c r="I278" s="55"/>
    </row>
    <row r="279" spans="1:9" x14ac:dyDescent="1.1499999999999999">
      <c r="A279" s="81"/>
      <c r="B279" s="7"/>
      <c r="C279" s="35"/>
      <c r="D279" s="83" t="s">
        <v>106</v>
      </c>
      <c r="E279" s="83" t="s">
        <v>107</v>
      </c>
      <c r="F279" s="83" t="s">
        <v>108</v>
      </c>
      <c r="G279" s="83" t="s">
        <v>115</v>
      </c>
      <c r="H279" s="146" t="s">
        <v>149</v>
      </c>
      <c r="I279" s="63" t="s">
        <v>191</v>
      </c>
    </row>
    <row r="280" spans="1:9" x14ac:dyDescent="1.1499999999999999">
      <c r="A280" s="81"/>
      <c r="B280" s="37" t="s">
        <v>52</v>
      </c>
      <c r="C280" s="35"/>
      <c r="D280" s="80">
        <f t="shared" ref="D280:I280" si="35">SUM(D263+D272+D277)</f>
        <v>47.879999999999995</v>
      </c>
      <c r="E280" s="80">
        <f t="shared" si="35"/>
        <v>59.16</v>
      </c>
      <c r="F280" s="80">
        <f>SUM(F263+F272+F277)</f>
        <v>240.83999999999997</v>
      </c>
      <c r="G280" s="80">
        <f t="shared" si="35"/>
        <v>1631.6299999999999</v>
      </c>
      <c r="H280" s="138">
        <f t="shared" si="35"/>
        <v>28.12</v>
      </c>
      <c r="I280" s="141">
        <f t="shared" si="35"/>
        <v>295.5</v>
      </c>
    </row>
    <row r="281" spans="1:9" ht="165" x14ac:dyDescent="1.1499999999999999">
      <c r="A281" s="81"/>
      <c r="B281" s="37" t="s">
        <v>116</v>
      </c>
      <c r="C281" s="35"/>
      <c r="D281" s="80">
        <v>57.75</v>
      </c>
      <c r="E281" s="80">
        <v>59.25</v>
      </c>
      <c r="F281" s="80">
        <v>251.25</v>
      </c>
      <c r="G281" s="80">
        <v>1762.5</v>
      </c>
      <c r="H281" s="142">
        <v>45</v>
      </c>
      <c r="I281" s="55"/>
    </row>
    <row r="282" spans="1:9" ht="246.75" x14ac:dyDescent="1.1499999999999999">
      <c r="A282" s="84"/>
      <c r="B282" s="82" t="s">
        <v>117</v>
      </c>
      <c r="C282" s="83"/>
      <c r="D282" s="80">
        <f>D280*100/D281</f>
        <v>82.909090909090907</v>
      </c>
      <c r="E282" s="80">
        <f>E280*100/E281</f>
        <v>99.848101265822791</v>
      </c>
      <c r="F282" s="80">
        <f>F280*100/F281</f>
        <v>95.856716417910434</v>
      </c>
      <c r="G282" s="80">
        <f>G280*100/G281</f>
        <v>92.574751773049641</v>
      </c>
      <c r="H282" s="138">
        <f>H280*100/H281</f>
        <v>62.488888888888887</v>
      </c>
      <c r="I282" s="55"/>
    </row>
    <row r="283" spans="1:9" s="34" customFormat="1" ht="83.25" customHeight="1" x14ac:dyDescent="1.1499999999999999">
      <c r="A283" s="254" t="s">
        <v>1</v>
      </c>
      <c r="B283" s="254"/>
      <c r="C283" s="254"/>
      <c r="D283" s="254"/>
      <c r="E283" s="254"/>
      <c r="F283" s="254"/>
      <c r="G283" s="254"/>
      <c r="H283" s="142"/>
      <c r="I283" s="158"/>
    </row>
    <row r="284" spans="1:9" ht="83.25" customHeight="1" x14ac:dyDescent="1.1499999999999999">
      <c r="A284" s="254" t="s">
        <v>92</v>
      </c>
      <c r="B284" s="254"/>
      <c r="C284" s="254"/>
      <c r="D284" s="254"/>
      <c r="E284" s="254"/>
      <c r="F284" s="254"/>
      <c r="G284" s="254"/>
      <c r="H284" s="142"/>
      <c r="I284" s="55"/>
    </row>
    <row r="285" spans="1:9" ht="83.25" customHeight="1" x14ac:dyDescent="1.1499999999999999">
      <c r="A285" s="261" t="s">
        <v>102</v>
      </c>
      <c r="B285" s="254" t="s">
        <v>4</v>
      </c>
      <c r="C285" s="262" t="s">
        <v>103</v>
      </c>
      <c r="D285" s="254" t="s">
        <v>104</v>
      </c>
      <c r="E285" s="254"/>
      <c r="F285" s="254"/>
      <c r="G285" s="254" t="s">
        <v>105</v>
      </c>
      <c r="H285" s="251" t="s">
        <v>147</v>
      </c>
      <c r="I285" s="264" t="s">
        <v>192</v>
      </c>
    </row>
    <row r="286" spans="1:9" x14ac:dyDescent="1.1499999999999999">
      <c r="A286" s="261"/>
      <c r="B286" s="254"/>
      <c r="C286" s="262"/>
      <c r="D286" s="83" t="s">
        <v>106</v>
      </c>
      <c r="E286" s="83" t="s">
        <v>107</v>
      </c>
      <c r="F286" s="83" t="s">
        <v>108</v>
      </c>
      <c r="G286" s="254"/>
      <c r="H286" s="252"/>
      <c r="I286" s="265"/>
    </row>
    <row r="287" spans="1:9" x14ac:dyDescent="1.1499999999999999">
      <c r="A287" s="84">
        <v>1</v>
      </c>
      <c r="B287" s="32">
        <v>2</v>
      </c>
      <c r="C287" s="85">
        <v>3</v>
      </c>
      <c r="D287" s="32">
        <v>4</v>
      </c>
      <c r="E287" s="32">
        <v>5</v>
      </c>
      <c r="F287" s="32">
        <v>6</v>
      </c>
      <c r="G287" s="32">
        <v>7</v>
      </c>
      <c r="H287" s="143">
        <v>8</v>
      </c>
      <c r="I287" s="159">
        <v>9</v>
      </c>
    </row>
    <row r="288" spans="1:9" ht="83.25" customHeight="1" x14ac:dyDescent="1.1499999999999999">
      <c r="A288" s="254" t="s">
        <v>109</v>
      </c>
      <c r="B288" s="254"/>
      <c r="C288" s="254"/>
      <c r="D288" s="254"/>
      <c r="E288" s="254"/>
      <c r="F288" s="254"/>
      <c r="G288" s="254"/>
      <c r="H288" s="142"/>
      <c r="I288" s="55"/>
    </row>
    <row r="289" spans="1:9" ht="99.75" customHeight="1" x14ac:dyDescent="1.1499999999999999">
      <c r="A289" s="128">
        <v>78</v>
      </c>
      <c r="B289" s="7" t="s">
        <v>142</v>
      </c>
      <c r="C289" s="35" t="s">
        <v>122</v>
      </c>
      <c r="D289" s="127">
        <v>14.13</v>
      </c>
      <c r="E289" s="127">
        <v>9.16</v>
      </c>
      <c r="F289" s="127">
        <v>15.2</v>
      </c>
      <c r="G289" s="127">
        <v>176.76</v>
      </c>
      <c r="H289" s="142">
        <v>86.6</v>
      </c>
      <c r="I289" s="63">
        <v>41.92</v>
      </c>
    </row>
    <row r="290" spans="1:9" ht="91.5" customHeight="1" x14ac:dyDescent="1.1499999999999999">
      <c r="A290" s="128">
        <v>7</v>
      </c>
      <c r="B290" s="7" t="s">
        <v>65</v>
      </c>
      <c r="C290" s="128">
        <v>150</v>
      </c>
      <c r="D290" s="127">
        <v>3.12</v>
      </c>
      <c r="E290" s="127">
        <v>5.0999999999999996</v>
      </c>
      <c r="F290" s="127">
        <v>18.57</v>
      </c>
      <c r="G290" s="127">
        <v>132.6</v>
      </c>
      <c r="H290" s="142">
        <v>18.16</v>
      </c>
      <c r="I290" s="63">
        <v>17.38</v>
      </c>
    </row>
    <row r="291" spans="1:9" ht="171" customHeight="1" x14ac:dyDescent="1.1499999999999999">
      <c r="A291" s="185">
        <v>47</v>
      </c>
      <c r="B291" s="7" t="s">
        <v>170</v>
      </c>
      <c r="C291" s="35" t="s">
        <v>112</v>
      </c>
      <c r="D291" s="184">
        <v>0.66</v>
      </c>
      <c r="E291" s="184">
        <v>3.66</v>
      </c>
      <c r="F291" s="184">
        <v>2.82</v>
      </c>
      <c r="G291" s="184">
        <v>46.8</v>
      </c>
      <c r="H291" s="142">
        <v>3.15</v>
      </c>
      <c r="I291" s="63">
        <v>23.47</v>
      </c>
    </row>
    <row r="292" spans="1:9" ht="73.5" customHeight="1" x14ac:dyDescent="1.1499999999999999">
      <c r="A292" s="217" t="s">
        <v>41</v>
      </c>
      <c r="B292" s="7" t="s">
        <v>42</v>
      </c>
      <c r="C292" s="217">
        <v>40</v>
      </c>
      <c r="D292" s="216">
        <v>3.2</v>
      </c>
      <c r="E292" s="216">
        <v>0.4</v>
      </c>
      <c r="F292" s="216">
        <v>19.32</v>
      </c>
      <c r="G292" s="216">
        <v>95</v>
      </c>
      <c r="H292" s="145">
        <v>0</v>
      </c>
      <c r="I292" s="63">
        <v>3.69</v>
      </c>
    </row>
    <row r="293" spans="1:9" ht="84" customHeight="1" x14ac:dyDescent="1.1499999999999999">
      <c r="A293" s="123">
        <v>57</v>
      </c>
      <c r="B293" s="7" t="s">
        <v>56</v>
      </c>
      <c r="C293" s="123">
        <v>200</v>
      </c>
      <c r="D293" s="122">
        <v>0</v>
      </c>
      <c r="E293" s="122">
        <v>0</v>
      </c>
      <c r="F293" s="122">
        <v>15.04</v>
      </c>
      <c r="G293" s="122">
        <v>62</v>
      </c>
      <c r="H293" s="142">
        <v>0.03</v>
      </c>
      <c r="I293" s="63">
        <v>2.52</v>
      </c>
    </row>
    <row r="294" spans="1:9" x14ac:dyDescent="1.1499999999999999">
      <c r="A294" s="81"/>
      <c r="B294" s="7" t="s">
        <v>43</v>
      </c>
      <c r="C294" s="4">
        <f t="shared" ref="C294:I294" si="36">C289+C290+C291+C292+C293</f>
        <v>550</v>
      </c>
      <c r="D294" s="80">
        <f t="shared" si="36"/>
        <v>21.11</v>
      </c>
      <c r="E294" s="80">
        <f t="shared" si="36"/>
        <v>18.32</v>
      </c>
      <c r="F294" s="80">
        <f t="shared" si="36"/>
        <v>70.949999999999989</v>
      </c>
      <c r="G294" s="80">
        <f t="shared" si="36"/>
        <v>513.16000000000008</v>
      </c>
      <c r="H294" s="138">
        <f t="shared" si="36"/>
        <v>107.94</v>
      </c>
      <c r="I294" s="141">
        <f t="shared" si="36"/>
        <v>88.97999999999999</v>
      </c>
    </row>
    <row r="295" spans="1:9" x14ac:dyDescent="1.1499999999999999">
      <c r="A295" s="261" t="s">
        <v>111</v>
      </c>
      <c r="B295" s="261"/>
      <c r="C295" s="261"/>
      <c r="D295" s="263"/>
      <c r="E295" s="263"/>
      <c r="F295" s="263"/>
      <c r="G295" s="263"/>
      <c r="H295" s="147"/>
      <c r="I295" s="55"/>
    </row>
    <row r="296" spans="1:9" ht="102" customHeight="1" x14ac:dyDescent="1.1499999999999999">
      <c r="A296" s="81">
        <v>106</v>
      </c>
      <c r="B296" s="7" t="s">
        <v>189</v>
      </c>
      <c r="C296" s="107" t="s">
        <v>112</v>
      </c>
      <c r="D296" s="115">
        <v>1.58</v>
      </c>
      <c r="E296" s="115">
        <v>5.0199999999999996</v>
      </c>
      <c r="F296" s="115">
        <v>3.46</v>
      </c>
      <c r="G296" s="115">
        <v>68.77</v>
      </c>
      <c r="H296" s="151">
        <v>4.8</v>
      </c>
      <c r="I296" s="63">
        <v>15.85</v>
      </c>
    </row>
    <row r="297" spans="1:9" ht="183" customHeight="1" x14ac:dyDescent="1.1499999999999999">
      <c r="A297" s="13">
        <v>5</v>
      </c>
      <c r="B297" s="21" t="s">
        <v>91</v>
      </c>
      <c r="C297" s="13">
        <v>260</v>
      </c>
      <c r="D297" s="111">
        <v>8.4499999999999993</v>
      </c>
      <c r="E297" s="111">
        <v>7.18</v>
      </c>
      <c r="F297" s="111">
        <v>32.24</v>
      </c>
      <c r="G297" s="111">
        <v>177</v>
      </c>
      <c r="H297" s="154">
        <v>6.1</v>
      </c>
      <c r="I297" s="63">
        <v>24.56</v>
      </c>
    </row>
    <row r="298" spans="1:9" x14ac:dyDescent="1.1499999999999999">
      <c r="A298" s="13">
        <v>91</v>
      </c>
      <c r="B298" s="21" t="s">
        <v>167</v>
      </c>
      <c r="C298" s="103">
        <v>210</v>
      </c>
      <c r="D298" s="106">
        <v>8.82</v>
      </c>
      <c r="E298" s="106">
        <v>10.71</v>
      </c>
      <c r="F298" s="106">
        <v>28.56</v>
      </c>
      <c r="G298" s="120">
        <v>261.66000000000003</v>
      </c>
      <c r="H298" s="106">
        <v>14.8</v>
      </c>
      <c r="I298" s="63">
        <v>63.56</v>
      </c>
    </row>
    <row r="299" spans="1:9" ht="91.5" customHeight="1" x14ac:dyDescent="1.1499999999999999">
      <c r="A299" s="81">
        <v>25</v>
      </c>
      <c r="B299" s="7" t="s">
        <v>60</v>
      </c>
      <c r="C299" s="4">
        <v>200</v>
      </c>
      <c r="D299" s="220">
        <v>0.6</v>
      </c>
      <c r="E299" s="220">
        <v>0</v>
      </c>
      <c r="F299" s="220">
        <v>33</v>
      </c>
      <c r="G299" s="220">
        <v>136</v>
      </c>
      <c r="H299" s="222">
        <v>4.2</v>
      </c>
      <c r="I299" s="63">
        <v>24</v>
      </c>
    </row>
    <row r="300" spans="1:9" x14ac:dyDescent="1.1499999999999999">
      <c r="A300" s="81" t="s">
        <v>41</v>
      </c>
      <c r="B300" s="7" t="s">
        <v>5</v>
      </c>
      <c r="C300" s="81">
        <v>30</v>
      </c>
      <c r="D300" s="80">
        <v>2.4</v>
      </c>
      <c r="E300" s="80">
        <v>0.45</v>
      </c>
      <c r="F300" s="80">
        <v>11.37</v>
      </c>
      <c r="G300" s="80">
        <v>62.4</v>
      </c>
      <c r="H300" s="142">
        <v>0</v>
      </c>
      <c r="I300" s="63">
        <v>2.77</v>
      </c>
    </row>
    <row r="301" spans="1:9" x14ac:dyDescent="1.1499999999999999">
      <c r="A301" s="81" t="s">
        <v>41</v>
      </c>
      <c r="B301" s="7" t="s">
        <v>6</v>
      </c>
      <c r="C301" s="81">
        <v>20</v>
      </c>
      <c r="D301" s="80">
        <v>0.98</v>
      </c>
      <c r="E301" s="80">
        <v>0.2</v>
      </c>
      <c r="F301" s="80">
        <v>8.9600000000000009</v>
      </c>
      <c r="G301" s="80">
        <v>40</v>
      </c>
      <c r="H301" s="142">
        <v>0</v>
      </c>
      <c r="I301" s="63">
        <v>1.45</v>
      </c>
    </row>
    <row r="302" spans="1:9" x14ac:dyDescent="1.1499999999999999">
      <c r="A302" s="81"/>
      <c r="B302" s="7" t="s">
        <v>43</v>
      </c>
      <c r="C302" s="4">
        <f>C296+C297+C298+C299+C300+C301</f>
        <v>780</v>
      </c>
      <c r="D302" s="80">
        <f>D296+D297+D298+D299+D300+D301</f>
        <v>22.830000000000002</v>
      </c>
      <c r="E302" s="99">
        <f t="shared" ref="E302:I302" si="37">E296+E297+E298+E299+E300+E301</f>
        <v>23.56</v>
      </c>
      <c r="F302" s="99">
        <f t="shared" si="37"/>
        <v>117.59</v>
      </c>
      <c r="G302" s="99">
        <f t="shared" si="37"/>
        <v>745.83</v>
      </c>
      <c r="H302" s="138">
        <f t="shared" si="37"/>
        <v>29.9</v>
      </c>
      <c r="I302" s="141">
        <f t="shared" si="37"/>
        <v>132.19</v>
      </c>
    </row>
    <row r="303" spans="1:9" ht="83.25" customHeight="1" x14ac:dyDescent="1.1499999999999999">
      <c r="A303" s="254" t="s">
        <v>48</v>
      </c>
      <c r="B303" s="254"/>
      <c r="C303" s="254"/>
      <c r="D303" s="254"/>
      <c r="E303" s="254"/>
      <c r="F303" s="254"/>
      <c r="G303" s="254"/>
      <c r="H303" s="142"/>
      <c r="I303" s="55"/>
    </row>
    <row r="304" spans="1:9" x14ac:dyDescent="1.1499999999999999">
      <c r="A304" s="172">
        <v>68</v>
      </c>
      <c r="B304" s="7" t="s">
        <v>66</v>
      </c>
      <c r="C304" s="172">
        <v>200</v>
      </c>
      <c r="D304" s="171">
        <v>5.8</v>
      </c>
      <c r="E304" s="171">
        <v>5</v>
      </c>
      <c r="F304" s="171">
        <v>8</v>
      </c>
      <c r="G304" s="171">
        <v>106</v>
      </c>
      <c r="H304" s="171">
        <v>5.8</v>
      </c>
      <c r="I304" s="63">
        <v>35.71</v>
      </c>
    </row>
    <row r="305" spans="1:9" ht="85.5" customHeight="1" x14ac:dyDescent="1.1499999999999999">
      <c r="A305" s="177">
        <v>70</v>
      </c>
      <c r="B305" s="7" t="s">
        <v>40</v>
      </c>
      <c r="C305" s="177">
        <v>100</v>
      </c>
      <c r="D305" s="176">
        <v>0.4</v>
      </c>
      <c r="E305" s="176">
        <v>0.4</v>
      </c>
      <c r="F305" s="176">
        <v>9.8000000000000007</v>
      </c>
      <c r="G305" s="176">
        <v>47</v>
      </c>
      <c r="H305" s="142">
        <v>9.5</v>
      </c>
      <c r="I305" s="63">
        <v>31.68</v>
      </c>
    </row>
    <row r="306" spans="1:9" ht="97.5" customHeight="1" x14ac:dyDescent="1.1499999999999999">
      <c r="A306" s="177">
        <v>89</v>
      </c>
      <c r="B306" s="7" t="s">
        <v>151</v>
      </c>
      <c r="C306" s="35" t="s">
        <v>123</v>
      </c>
      <c r="D306" s="176">
        <v>3.55</v>
      </c>
      <c r="E306" s="176">
        <v>7.4</v>
      </c>
      <c r="F306" s="176">
        <v>28.05</v>
      </c>
      <c r="G306" s="176">
        <v>193</v>
      </c>
      <c r="H306" s="142">
        <v>0.02</v>
      </c>
      <c r="I306" s="63">
        <v>17.5</v>
      </c>
    </row>
    <row r="307" spans="1:9" x14ac:dyDescent="1.1499999999999999">
      <c r="A307" s="81"/>
      <c r="B307" s="7" t="s">
        <v>114</v>
      </c>
      <c r="C307" s="4">
        <f>C304+C305+C306</f>
        <v>350</v>
      </c>
      <c r="D307" s="171">
        <f>D304+D305+D306</f>
        <v>9.75</v>
      </c>
      <c r="E307" s="176">
        <f t="shared" ref="E307:I307" si="38">E304+E305+E306</f>
        <v>12.8</v>
      </c>
      <c r="F307" s="176">
        <f t="shared" si="38"/>
        <v>45.85</v>
      </c>
      <c r="G307" s="176">
        <f t="shared" si="38"/>
        <v>346</v>
      </c>
      <c r="H307" s="176">
        <f t="shared" si="38"/>
        <v>15.32</v>
      </c>
      <c r="I307" s="178">
        <f t="shared" si="38"/>
        <v>84.89</v>
      </c>
    </row>
    <row r="308" spans="1:9" ht="83.25" customHeight="1" x14ac:dyDescent="1.1499999999999999">
      <c r="A308" s="260" t="s">
        <v>152</v>
      </c>
      <c r="B308" s="260"/>
      <c r="C308" s="260"/>
      <c r="D308" s="260"/>
      <c r="E308" s="260"/>
      <c r="F308" s="260"/>
      <c r="G308" s="260"/>
      <c r="H308" s="142"/>
      <c r="I308" s="55"/>
    </row>
    <row r="309" spans="1:9" x14ac:dyDescent="1.1499999999999999">
      <c r="A309" s="81"/>
      <c r="B309" s="7"/>
      <c r="C309" s="35"/>
      <c r="D309" s="83" t="s">
        <v>106</v>
      </c>
      <c r="E309" s="83" t="s">
        <v>107</v>
      </c>
      <c r="F309" s="83" t="s">
        <v>108</v>
      </c>
      <c r="G309" s="83" t="s">
        <v>115</v>
      </c>
      <c r="H309" s="146" t="s">
        <v>149</v>
      </c>
      <c r="I309" s="63" t="s">
        <v>191</v>
      </c>
    </row>
    <row r="310" spans="1:9" x14ac:dyDescent="1.1499999999999999">
      <c r="A310" s="81"/>
      <c r="B310" s="37" t="s">
        <v>52</v>
      </c>
      <c r="C310" s="35"/>
      <c r="D310" s="80">
        <f t="shared" ref="D310:I310" si="39">SUM(D294+D302+D307)</f>
        <v>53.69</v>
      </c>
      <c r="E310" s="80">
        <f t="shared" si="39"/>
        <v>54.679999999999993</v>
      </c>
      <c r="F310" s="80">
        <f>SUM(F294+F302+F307)</f>
        <v>234.39</v>
      </c>
      <c r="G310" s="80">
        <f t="shared" si="39"/>
        <v>1604.9900000000002</v>
      </c>
      <c r="H310" s="138">
        <f t="shared" si="39"/>
        <v>153.16</v>
      </c>
      <c r="I310" s="141">
        <f t="shared" si="39"/>
        <v>306.06</v>
      </c>
    </row>
    <row r="311" spans="1:9" ht="165" x14ac:dyDescent="1.1499999999999999">
      <c r="A311" s="81"/>
      <c r="B311" s="37" t="s">
        <v>116</v>
      </c>
      <c r="C311" s="35"/>
      <c r="D311" s="80">
        <v>57.75</v>
      </c>
      <c r="E311" s="80">
        <v>59.25</v>
      </c>
      <c r="F311" s="80">
        <v>251.25</v>
      </c>
      <c r="G311" s="80">
        <v>1762.5</v>
      </c>
      <c r="H311" s="142">
        <v>45</v>
      </c>
      <c r="I311" s="55"/>
    </row>
    <row r="312" spans="1:9" ht="246.75" x14ac:dyDescent="1.1499999999999999">
      <c r="A312" s="84"/>
      <c r="B312" s="82" t="s">
        <v>117</v>
      </c>
      <c r="C312" s="83"/>
      <c r="D312" s="80">
        <f>D310*100/D311</f>
        <v>92.969696969696969</v>
      </c>
      <c r="E312" s="80">
        <f>E310*100/E311</f>
        <v>92.286919831223614</v>
      </c>
      <c r="F312" s="80">
        <f>F310*100/F311</f>
        <v>93.289552238805967</v>
      </c>
      <c r="G312" s="80">
        <f>G310*100/G311</f>
        <v>91.063262411347537</v>
      </c>
      <c r="H312" s="138">
        <f>H310*100/H311</f>
        <v>340.35555555555555</v>
      </c>
      <c r="I312" s="55"/>
    </row>
    <row r="313" spans="1:9" ht="83.25" customHeight="1" x14ac:dyDescent="1.1499999999999999">
      <c r="A313" s="254" t="s">
        <v>101</v>
      </c>
      <c r="B313" s="254"/>
      <c r="C313" s="254"/>
      <c r="D313" s="254"/>
      <c r="E313" s="254"/>
      <c r="F313" s="254"/>
      <c r="G313" s="254"/>
      <c r="H313" s="142"/>
      <c r="I313" s="55"/>
    </row>
    <row r="314" spans="1:9" ht="83.25" customHeight="1" x14ac:dyDescent="1.1499999999999999">
      <c r="A314" s="254" t="s">
        <v>93</v>
      </c>
      <c r="B314" s="254"/>
      <c r="C314" s="254"/>
      <c r="D314" s="254"/>
      <c r="E314" s="254"/>
      <c r="F314" s="254"/>
      <c r="G314" s="254"/>
      <c r="H314" s="142"/>
      <c r="I314" s="55"/>
    </row>
    <row r="315" spans="1:9" ht="83.25" customHeight="1" x14ac:dyDescent="1.1499999999999999">
      <c r="A315" s="261" t="s">
        <v>102</v>
      </c>
      <c r="B315" s="254" t="s">
        <v>4</v>
      </c>
      <c r="C315" s="262" t="s">
        <v>103</v>
      </c>
      <c r="D315" s="254" t="s">
        <v>104</v>
      </c>
      <c r="E315" s="254"/>
      <c r="F315" s="254"/>
      <c r="G315" s="254" t="s">
        <v>105</v>
      </c>
      <c r="H315" s="251" t="s">
        <v>147</v>
      </c>
      <c r="I315" s="264" t="s">
        <v>192</v>
      </c>
    </row>
    <row r="316" spans="1:9" s="34" customFormat="1" x14ac:dyDescent="1.1499999999999999">
      <c r="A316" s="261"/>
      <c r="B316" s="254"/>
      <c r="C316" s="262"/>
      <c r="D316" s="83" t="s">
        <v>106</v>
      </c>
      <c r="E316" s="83" t="s">
        <v>107</v>
      </c>
      <c r="F316" s="83" t="s">
        <v>108</v>
      </c>
      <c r="G316" s="254"/>
      <c r="H316" s="252"/>
      <c r="I316" s="265"/>
    </row>
    <row r="317" spans="1:9" s="34" customFormat="1" x14ac:dyDescent="1.1499999999999999">
      <c r="A317" s="84">
        <v>1</v>
      </c>
      <c r="B317" s="32">
        <v>2</v>
      </c>
      <c r="C317" s="85">
        <v>3</v>
      </c>
      <c r="D317" s="32">
        <v>4</v>
      </c>
      <c r="E317" s="32">
        <v>5</v>
      </c>
      <c r="F317" s="32">
        <v>6</v>
      </c>
      <c r="G317" s="32">
        <v>7</v>
      </c>
      <c r="H317" s="143">
        <v>8</v>
      </c>
      <c r="I317" s="159">
        <v>9</v>
      </c>
    </row>
    <row r="318" spans="1:9" s="34" customFormat="1" ht="83.25" customHeight="1" x14ac:dyDescent="1.1499999999999999">
      <c r="A318" s="254" t="s">
        <v>109</v>
      </c>
      <c r="B318" s="254"/>
      <c r="C318" s="254"/>
      <c r="D318" s="254"/>
      <c r="E318" s="254"/>
      <c r="F318" s="254"/>
      <c r="G318" s="254"/>
      <c r="H318" s="144"/>
      <c r="I318" s="158"/>
    </row>
    <row r="319" spans="1:9" s="34" customFormat="1" ht="153.75" customHeight="1" x14ac:dyDescent="1.1499999999999999">
      <c r="A319" s="81">
        <v>9</v>
      </c>
      <c r="B319" s="7" t="s">
        <v>164</v>
      </c>
      <c r="C319" s="35" t="s">
        <v>110</v>
      </c>
      <c r="D319" s="36">
        <v>8.33</v>
      </c>
      <c r="E319" s="36">
        <v>8.33</v>
      </c>
      <c r="F319" s="36">
        <v>41.4</v>
      </c>
      <c r="G319" s="97">
        <v>274</v>
      </c>
      <c r="H319" s="142">
        <v>1.46</v>
      </c>
      <c r="I319" s="63">
        <v>18.329999999999998</v>
      </c>
    </row>
    <row r="320" spans="1:9" s="34" customFormat="1" ht="82.5" customHeight="1" x14ac:dyDescent="1.1499999999999999">
      <c r="A320" s="203">
        <v>59</v>
      </c>
      <c r="B320" s="7" t="s">
        <v>202</v>
      </c>
      <c r="C320" s="35" t="s">
        <v>203</v>
      </c>
      <c r="D320" s="201">
        <v>0.1</v>
      </c>
      <c r="E320" s="201">
        <v>8.1999999999999993</v>
      </c>
      <c r="F320" s="201">
        <v>0.1</v>
      </c>
      <c r="G320" s="201">
        <v>75</v>
      </c>
      <c r="H320" s="202">
        <v>0</v>
      </c>
      <c r="I320" s="63">
        <v>8.15</v>
      </c>
    </row>
    <row r="321" spans="1:9" s="34" customFormat="1" ht="83.25" customHeight="1" x14ac:dyDescent="1.1499999999999999">
      <c r="A321" s="113">
        <v>13</v>
      </c>
      <c r="B321" s="7" t="s">
        <v>80</v>
      </c>
      <c r="C321" s="113">
        <v>20</v>
      </c>
      <c r="D321" s="112">
        <v>5</v>
      </c>
      <c r="E321" s="112">
        <v>6.33</v>
      </c>
      <c r="F321" s="112">
        <v>0</v>
      </c>
      <c r="G321" s="112">
        <v>77.33</v>
      </c>
      <c r="H321" s="142">
        <v>0.14000000000000001</v>
      </c>
      <c r="I321" s="63">
        <v>16.12</v>
      </c>
    </row>
    <row r="322" spans="1:9" s="34" customFormat="1" x14ac:dyDescent="1.1499999999999999">
      <c r="A322" s="81">
        <v>36</v>
      </c>
      <c r="B322" s="7" t="s">
        <v>39</v>
      </c>
      <c r="C322" s="81">
        <v>200</v>
      </c>
      <c r="D322" s="80">
        <v>3.76</v>
      </c>
      <c r="E322" s="80">
        <v>3.2</v>
      </c>
      <c r="F322" s="80">
        <v>26.74</v>
      </c>
      <c r="G322" s="80">
        <v>150.80000000000001</v>
      </c>
      <c r="H322" s="142">
        <v>1.58</v>
      </c>
      <c r="I322" s="63">
        <v>17.940000000000001</v>
      </c>
    </row>
    <row r="323" spans="1:9" s="34" customFormat="1" x14ac:dyDescent="1.1499999999999999">
      <c r="A323" s="209">
        <v>70</v>
      </c>
      <c r="B323" s="7" t="s">
        <v>40</v>
      </c>
      <c r="C323" s="209">
        <v>120</v>
      </c>
      <c r="D323" s="104">
        <v>0.48</v>
      </c>
      <c r="E323" s="104">
        <v>0.48</v>
      </c>
      <c r="F323" s="104">
        <v>11.76</v>
      </c>
      <c r="G323" s="104">
        <v>56.4</v>
      </c>
      <c r="H323" s="149">
        <v>11.4</v>
      </c>
      <c r="I323" s="63">
        <v>38.01</v>
      </c>
    </row>
    <row r="324" spans="1:9" ht="84" customHeight="1" x14ac:dyDescent="1.1499999999999999">
      <c r="A324" s="217" t="s">
        <v>41</v>
      </c>
      <c r="B324" s="7" t="s">
        <v>42</v>
      </c>
      <c r="C324" s="217">
        <v>40</v>
      </c>
      <c r="D324" s="216">
        <v>3.2</v>
      </c>
      <c r="E324" s="216">
        <v>0.4</v>
      </c>
      <c r="F324" s="216">
        <v>19.32</v>
      </c>
      <c r="G324" s="216">
        <v>95</v>
      </c>
      <c r="H324" s="145">
        <v>0</v>
      </c>
      <c r="I324" s="63">
        <v>3.69</v>
      </c>
    </row>
    <row r="325" spans="1:9" x14ac:dyDescent="1.1499999999999999">
      <c r="A325" s="81"/>
      <c r="B325" s="7" t="s">
        <v>43</v>
      </c>
      <c r="C325" s="4">
        <f>C319+C320+C321+C322+C323+C324</f>
        <v>590</v>
      </c>
      <c r="D325" s="80">
        <f>D319+D320+D321+D322+D323+D324</f>
        <v>20.869999999999997</v>
      </c>
      <c r="E325" s="201">
        <f t="shared" ref="E325:I325" si="40">E319+E320+E321+E322+E323+E324</f>
        <v>26.939999999999998</v>
      </c>
      <c r="F325" s="201">
        <f t="shared" si="40"/>
        <v>99.32</v>
      </c>
      <c r="G325" s="201">
        <f t="shared" si="40"/>
        <v>728.53</v>
      </c>
      <c r="H325" s="201">
        <f t="shared" si="40"/>
        <v>14.58</v>
      </c>
      <c r="I325" s="205">
        <f t="shared" si="40"/>
        <v>102.23999999999998</v>
      </c>
    </row>
    <row r="326" spans="1:9" x14ac:dyDescent="1.1499999999999999">
      <c r="A326" s="254" t="s">
        <v>111</v>
      </c>
      <c r="B326" s="254"/>
      <c r="C326" s="254"/>
      <c r="D326" s="254"/>
      <c r="E326" s="254"/>
      <c r="F326" s="254"/>
      <c r="G326" s="254"/>
      <c r="H326" s="142"/>
      <c r="I326" s="55"/>
    </row>
    <row r="327" spans="1:9" ht="96.75" customHeight="1" x14ac:dyDescent="1.1499999999999999">
      <c r="A327" s="100">
        <v>76</v>
      </c>
      <c r="B327" s="7" t="s">
        <v>74</v>
      </c>
      <c r="C327" s="100">
        <v>60</v>
      </c>
      <c r="D327" s="99">
        <v>1.04</v>
      </c>
      <c r="E327" s="99">
        <v>4.59</v>
      </c>
      <c r="F327" s="99">
        <v>4.91</v>
      </c>
      <c r="G327" s="99">
        <v>67.5</v>
      </c>
      <c r="H327" s="142">
        <v>5.3</v>
      </c>
      <c r="I327" s="63">
        <v>10.86</v>
      </c>
    </row>
    <row r="328" spans="1:9" ht="258" customHeight="1" x14ac:dyDescent="1.1499999999999999">
      <c r="A328" s="217">
        <v>40</v>
      </c>
      <c r="B328" s="7" t="s">
        <v>95</v>
      </c>
      <c r="C328" s="35" t="s">
        <v>113</v>
      </c>
      <c r="D328" s="216">
        <v>20.75</v>
      </c>
      <c r="E328" s="216">
        <v>4.79</v>
      </c>
      <c r="F328" s="216">
        <v>60.3</v>
      </c>
      <c r="G328" s="216">
        <v>420</v>
      </c>
      <c r="H328" s="142">
        <v>5.51</v>
      </c>
      <c r="I328" s="63">
        <v>26.14</v>
      </c>
    </row>
    <row r="329" spans="1:9" x14ac:dyDescent="1.1499999999999999">
      <c r="A329" s="113">
        <v>92</v>
      </c>
      <c r="B329" s="7" t="s">
        <v>181</v>
      </c>
      <c r="C329" s="107" t="s">
        <v>122</v>
      </c>
      <c r="D329" s="116">
        <v>8.2200000000000006</v>
      </c>
      <c r="E329" s="116">
        <v>6.37</v>
      </c>
      <c r="F329" s="116">
        <v>9.51</v>
      </c>
      <c r="G329" s="116">
        <v>113.77</v>
      </c>
      <c r="H329" s="155">
        <v>12.5</v>
      </c>
      <c r="I329" s="63">
        <v>50.05</v>
      </c>
    </row>
    <row r="330" spans="1:9" ht="95.25" customHeight="1" x14ac:dyDescent="1.1499999999999999">
      <c r="A330" s="128">
        <v>24</v>
      </c>
      <c r="B330" s="7" t="s">
        <v>188</v>
      </c>
      <c r="C330" s="126">
        <v>150</v>
      </c>
      <c r="D330" s="125">
        <v>6.17</v>
      </c>
      <c r="E330" s="125">
        <v>7.17</v>
      </c>
      <c r="F330" s="125">
        <v>44.06</v>
      </c>
      <c r="G330" s="125">
        <v>264</v>
      </c>
      <c r="H330" s="156">
        <v>0</v>
      </c>
      <c r="I330" s="63">
        <v>10.23</v>
      </c>
    </row>
    <row r="331" spans="1:9" ht="95.25" customHeight="1" x14ac:dyDescent="1.1499999999999999">
      <c r="A331" s="133">
        <v>15</v>
      </c>
      <c r="B331" s="7" t="s">
        <v>55</v>
      </c>
      <c r="C331" s="35" t="s">
        <v>120</v>
      </c>
      <c r="D331" s="104">
        <v>1.03</v>
      </c>
      <c r="E331" s="104">
        <v>6.38</v>
      </c>
      <c r="F331" s="104">
        <v>1.9</v>
      </c>
      <c r="G331" s="104">
        <v>69.09</v>
      </c>
      <c r="H331" s="149">
        <v>0.4</v>
      </c>
      <c r="I331" s="63">
        <v>12.38</v>
      </c>
    </row>
    <row r="332" spans="1:9" ht="115.5" customHeight="1" x14ac:dyDescent="1.1499999999999999">
      <c r="A332" s="113">
        <v>62</v>
      </c>
      <c r="B332" s="7" t="s">
        <v>185</v>
      </c>
      <c r="C332" s="35" t="s">
        <v>110</v>
      </c>
      <c r="D332" s="104">
        <v>0.16</v>
      </c>
      <c r="E332" s="104">
        <v>0.16</v>
      </c>
      <c r="F332" s="104">
        <v>18.89</v>
      </c>
      <c r="G332" s="104">
        <v>79</v>
      </c>
      <c r="H332" s="149">
        <v>4</v>
      </c>
      <c r="I332" s="63">
        <v>9.81</v>
      </c>
    </row>
    <row r="333" spans="1:9" x14ac:dyDescent="1.1499999999999999">
      <c r="A333" s="81" t="s">
        <v>41</v>
      </c>
      <c r="B333" s="7" t="s">
        <v>5</v>
      </c>
      <c r="C333" s="81">
        <v>30</v>
      </c>
      <c r="D333" s="80">
        <v>2.4</v>
      </c>
      <c r="E333" s="80">
        <v>0.45</v>
      </c>
      <c r="F333" s="80">
        <v>11.37</v>
      </c>
      <c r="G333" s="80">
        <v>62.4</v>
      </c>
      <c r="H333" s="142">
        <v>0</v>
      </c>
      <c r="I333" s="63">
        <v>2.77</v>
      </c>
    </row>
    <row r="334" spans="1:9" x14ac:dyDescent="1.1499999999999999">
      <c r="A334" s="81" t="s">
        <v>41</v>
      </c>
      <c r="B334" s="7" t="s">
        <v>6</v>
      </c>
      <c r="C334" s="81">
        <v>20</v>
      </c>
      <c r="D334" s="80">
        <v>0.98</v>
      </c>
      <c r="E334" s="80">
        <v>0.2</v>
      </c>
      <c r="F334" s="80">
        <v>8.9600000000000009</v>
      </c>
      <c r="G334" s="80">
        <v>40</v>
      </c>
      <c r="H334" s="142">
        <v>0</v>
      </c>
      <c r="I334" s="63">
        <v>1.45</v>
      </c>
    </row>
    <row r="335" spans="1:9" x14ac:dyDescent="1.1499999999999999">
      <c r="A335" s="81"/>
      <c r="B335" s="7" t="s">
        <v>43</v>
      </c>
      <c r="C335" s="4">
        <f>C327+C328+C329+C330+C331+C332+C333+C334</f>
        <v>850</v>
      </c>
      <c r="D335" s="80">
        <f>D327+D328+D329+D330+D331+D332+D333+D334</f>
        <v>40.749999999999993</v>
      </c>
      <c r="E335" s="132">
        <f t="shared" ref="E335:I335" si="41">E327+E328+E329+E330+E331+E332+E333+E334</f>
        <v>30.11</v>
      </c>
      <c r="F335" s="132">
        <f t="shared" si="41"/>
        <v>159.9</v>
      </c>
      <c r="G335" s="132">
        <f t="shared" si="41"/>
        <v>1115.76</v>
      </c>
      <c r="H335" s="138">
        <f t="shared" si="41"/>
        <v>27.709999999999997</v>
      </c>
      <c r="I335" s="141">
        <f t="shared" si="41"/>
        <v>123.69</v>
      </c>
    </row>
    <row r="336" spans="1:9" ht="83.25" customHeight="1" x14ac:dyDescent="1.1499999999999999">
      <c r="A336" s="254" t="s">
        <v>48</v>
      </c>
      <c r="B336" s="254"/>
      <c r="C336" s="254"/>
      <c r="D336" s="254"/>
      <c r="E336" s="254"/>
      <c r="F336" s="254"/>
      <c r="G336" s="254"/>
      <c r="H336" s="142"/>
      <c r="I336" s="55"/>
    </row>
    <row r="337" spans="1:9" x14ac:dyDescent="1.1499999999999999">
      <c r="A337" s="177">
        <v>25</v>
      </c>
      <c r="B337" s="7" t="s">
        <v>60</v>
      </c>
      <c r="C337" s="4">
        <v>200</v>
      </c>
      <c r="D337" s="176">
        <v>0.6</v>
      </c>
      <c r="E337" s="176">
        <v>0</v>
      </c>
      <c r="F337" s="176">
        <v>33</v>
      </c>
      <c r="G337" s="176">
        <v>136</v>
      </c>
      <c r="H337" s="176">
        <v>4.2</v>
      </c>
      <c r="I337" s="63">
        <v>24</v>
      </c>
    </row>
    <row r="338" spans="1:9" ht="249.75" x14ac:dyDescent="1.1499999999999999">
      <c r="A338" s="203">
        <v>89</v>
      </c>
      <c r="B338" s="7" t="s">
        <v>50</v>
      </c>
      <c r="C338" s="203">
        <v>25</v>
      </c>
      <c r="D338" s="201">
        <v>1.35</v>
      </c>
      <c r="E338" s="201">
        <v>1.75</v>
      </c>
      <c r="F338" s="201">
        <v>14.6</v>
      </c>
      <c r="G338" s="201">
        <v>79.5</v>
      </c>
      <c r="H338" s="142">
        <v>0</v>
      </c>
      <c r="I338" s="63">
        <v>6.3</v>
      </c>
    </row>
    <row r="339" spans="1:9" x14ac:dyDescent="1.1499999999999999">
      <c r="A339" s="203">
        <v>70</v>
      </c>
      <c r="B339" s="7" t="s">
        <v>40</v>
      </c>
      <c r="C339" s="203">
        <v>100</v>
      </c>
      <c r="D339" s="201">
        <v>0.4</v>
      </c>
      <c r="E339" s="201">
        <v>0.4</v>
      </c>
      <c r="F339" s="201">
        <v>9.8000000000000007</v>
      </c>
      <c r="G339" s="201">
        <v>47</v>
      </c>
      <c r="H339" s="142">
        <v>9.5</v>
      </c>
      <c r="I339" s="63">
        <v>31.68</v>
      </c>
    </row>
    <row r="340" spans="1:9" x14ac:dyDescent="1.1499999999999999">
      <c r="A340" s="81"/>
      <c r="B340" s="7" t="s">
        <v>114</v>
      </c>
      <c r="C340" s="4">
        <f t="shared" ref="C340:I340" si="42">C337+C338+C339</f>
        <v>325</v>
      </c>
      <c r="D340" s="168">
        <f t="shared" si="42"/>
        <v>2.35</v>
      </c>
      <c r="E340" s="168">
        <f t="shared" si="42"/>
        <v>2.15</v>
      </c>
      <c r="F340" s="168">
        <f t="shared" si="42"/>
        <v>57.400000000000006</v>
      </c>
      <c r="G340" s="168">
        <f t="shared" si="42"/>
        <v>262.5</v>
      </c>
      <c r="H340" s="169">
        <f t="shared" si="42"/>
        <v>13.7</v>
      </c>
      <c r="I340" s="141">
        <f t="shared" si="42"/>
        <v>61.980000000000004</v>
      </c>
    </row>
    <row r="341" spans="1:9" ht="83.25" customHeight="1" x14ac:dyDescent="1.1499999999999999">
      <c r="A341" s="260" t="s">
        <v>152</v>
      </c>
      <c r="B341" s="260"/>
      <c r="C341" s="260"/>
      <c r="D341" s="260"/>
      <c r="E341" s="260"/>
      <c r="F341" s="260"/>
      <c r="G341" s="260"/>
      <c r="H341" s="142"/>
      <c r="I341" s="55"/>
    </row>
    <row r="342" spans="1:9" x14ac:dyDescent="1.1499999999999999">
      <c r="A342" s="81"/>
      <c r="B342" s="7"/>
      <c r="C342" s="35"/>
      <c r="D342" s="83" t="s">
        <v>106</v>
      </c>
      <c r="E342" s="83" t="s">
        <v>107</v>
      </c>
      <c r="F342" s="83" t="s">
        <v>108</v>
      </c>
      <c r="G342" s="83" t="s">
        <v>115</v>
      </c>
      <c r="H342" s="146" t="s">
        <v>149</v>
      </c>
      <c r="I342" s="63" t="s">
        <v>191</v>
      </c>
    </row>
    <row r="343" spans="1:9" x14ac:dyDescent="1.1499999999999999">
      <c r="A343" s="81"/>
      <c r="B343" s="37" t="s">
        <v>52</v>
      </c>
      <c r="C343" s="35"/>
      <c r="D343" s="80">
        <f t="shared" ref="D343:I343" si="43">SUM(D325+D335+D340)</f>
        <v>63.969999999999992</v>
      </c>
      <c r="E343" s="80">
        <f t="shared" si="43"/>
        <v>59.199999999999996</v>
      </c>
      <c r="F343" s="80">
        <f>SUM(F325+F335+F340)</f>
        <v>316.62</v>
      </c>
      <c r="G343" s="80">
        <f t="shared" si="43"/>
        <v>2106.79</v>
      </c>
      <c r="H343" s="138">
        <f t="shared" si="43"/>
        <v>55.989999999999995</v>
      </c>
      <c r="I343" s="141">
        <f t="shared" si="43"/>
        <v>287.90999999999997</v>
      </c>
    </row>
    <row r="344" spans="1:9" ht="165" x14ac:dyDescent="1.1499999999999999">
      <c r="A344" s="81"/>
      <c r="B344" s="37" t="s">
        <v>116</v>
      </c>
      <c r="C344" s="35"/>
      <c r="D344" s="80">
        <v>57.75</v>
      </c>
      <c r="E344" s="80">
        <v>59.25</v>
      </c>
      <c r="F344" s="80">
        <v>251.25</v>
      </c>
      <c r="G344" s="80">
        <v>1762.5</v>
      </c>
      <c r="H344" s="142">
        <v>45</v>
      </c>
      <c r="I344" s="55"/>
    </row>
    <row r="345" spans="1:9" ht="246.75" x14ac:dyDescent="1.1499999999999999">
      <c r="A345" s="84"/>
      <c r="B345" s="82" t="s">
        <v>117</v>
      </c>
      <c r="C345" s="83"/>
      <c r="D345" s="80">
        <f>D343*100/D344</f>
        <v>110.77056277056275</v>
      </c>
      <c r="E345" s="80">
        <f>E343*100/E344</f>
        <v>99.915611814345993</v>
      </c>
      <c r="F345" s="80">
        <f>F343*100/F344</f>
        <v>126.0179104477612</v>
      </c>
      <c r="G345" s="80">
        <f>G343*100/G344</f>
        <v>119.53418439716312</v>
      </c>
      <c r="H345" s="138">
        <f>H343*100/H344</f>
        <v>124.4222222222222</v>
      </c>
      <c r="I345" s="55"/>
    </row>
    <row r="346" spans="1:9" x14ac:dyDescent="1.1499999999999999">
      <c r="A346" s="254" t="s">
        <v>1</v>
      </c>
      <c r="B346" s="254"/>
      <c r="C346" s="254"/>
      <c r="D346" s="254"/>
      <c r="E346" s="254"/>
      <c r="F346" s="254"/>
      <c r="G346" s="254"/>
      <c r="H346" s="142"/>
      <c r="I346" s="55"/>
    </row>
    <row r="347" spans="1:9" x14ac:dyDescent="1.1499999999999999">
      <c r="A347" s="254" t="s">
        <v>96</v>
      </c>
      <c r="B347" s="254"/>
      <c r="C347" s="254"/>
      <c r="D347" s="254"/>
      <c r="E347" s="254"/>
      <c r="F347" s="254"/>
      <c r="G347" s="254"/>
      <c r="H347" s="142"/>
      <c r="I347" s="55"/>
    </row>
    <row r="348" spans="1:9" ht="83.25" customHeight="1" x14ac:dyDescent="1.1499999999999999">
      <c r="A348" s="261" t="s">
        <v>102</v>
      </c>
      <c r="B348" s="254" t="s">
        <v>4</v>
      </c>
      <c r="C348" s="262" t="s">
        <v>103</v>
      </c>
      <c r="D348" s="254" t="s">
        <v>104</v>
      </c>
      <c r="E348" s="254"/>
      <c r="F348" s="254"/>
      <c r="G348" s="254" t="s">
        <v>105</v>
      </c>
      <c r="H348" s="251" t="s">
        <v>147</v>
      </c>
      <c r="I348" s="264" t="s">
        <v>192</v>
      </c>
    </row>
    <row r="349" spans="1:9" x14ac:dyDescent="1.1499999999999999">
      <c r="A349" s="261"/>
      <c r="B349" s="254"/>
      <c r="C349" s="262"/>
      <c r="D349" s="30" t="s">
        <v>106</v>
      </c>
      <c r="E349" s="30" t="s">
        <v>107</v>
      </c>
      <c r="F349" s="30" t="s">
        <v>108</v>
      </c>
      <c r="G349" s="254"/>
      <c r="H349" s="252"/>
      <c r="I349" s="265"/>
    </row>
    <row r="350" spans="1:9" x14ac:dyDescent="1.1499999999999999">
      <c r="A350" s="31">
        <v>1</v>
      </c>
      <c r="B350" s="32">
        <v>2</v>
      </c>
      <c r="C350" s="33">
        <v>3</v>
      </c>
      <c r="D350" s="32">
        <v>4</v>
      </c>
      <c r="E350" s="32">
        <v>5</v>
      </c>
      <c r="F350" s="32">
        <v>6</v>
      </c>
      <c r="G350" s="32">
        <v>7</v>
      </c>
      <c r="H350" s="143">
        <v>8</v>
      </c>
      <c r="I350" s="159">
        <v>9</v>
      </c>
    </row>
    <row r="351" spans="1:9" x14ac:dyDescent="1.1499999999999999">
      <c r="A351" s="254" t="s">
        <v>109</v>
      </c>
      <c r="B351" s="254"/>
      <c r="C351" s="254"/>
      <c r="D351" s="254"/>
      <c r="E351" s="254"/>
      <c r="F351" s="254"/>
      <c r="G351" s="254"/>
      <c r="H351" s="142"/>
      <c r="I351" s="55"/>
    </row>
    <row r="352" spans="1:9" ht="156.75" customHeight="1" x14ac:dyDescent="1.1499999999999999">
      <c r="A352" s="3">
        <v>79</v>
      </c>
      <c r="B352" s="7" t="s">
        <v>143</v>
      </c>
      <c r="C352" s="35" t="s">
        <v>144</v>
      </c>
      <c r="D352" s="39">
        <v>25.47</v>
      </c>
      <c r="E352" s="39">
        <v>35.71</v>
      </c>
      <c r="F352" s="39">
        <v>36.869999999999997</v>
      </c>
      <c r="G352" s="8">
        <v>589</v>
      </c>
      <c r="H352" s="142">
        <v>0.52</v>
      </c>
      <c r="I352" s="63">
        <v>121.05</v>
      </c>
    </row>
    <row r="353" spans="1:9" ht="95.25" customHeight="1" x14ac:dyDescent="1.1499999999999999">
      <c r="A353" s="118">
        <v>57</v>
      </c>
      <c r="B353" s="7" t="s">
        <v>56</v>
      </c>
      <c r="C353" s="118">
        <v>200</v>
      </c>
      <c r="D353" s="117">
        <v>0</v>
      </c>
      <c r="E353" s="117">
        <v>0</v>
      </c>
      <c r="F353" s="117">
        <v>15.04</v>
      </c>
      <c r="G353" s="117">
        <v>62</v>
      </c>
      <c r="H353" s="142">
        <v>0.03</v>
      </c>
      <c r="I353" s="63">
        <v>2.52</v>
      </c>
    </row>
    <row r="354" spans="1:9" ht="91.5" customHeight="1" x14ac:dyDescent="1.1499999999999999">
      <c r="A354" s="217" t="s">
        <v>41</v>
      </c>
      <c r="B354" s="7" t="s">
        <v>42</v>
      </c>
      <c r="C354" s="217">
        <v>40</v>
      </c>
      <c r="D354" s="216">
        <v>3.2</v>
      </c>
      <c r="E354" s="216">
        <v>0.4</v>
      </c>
      <c r="F354" s="216">
        <v>19.32</v>
      </c>
      <c r="G354" s="216">
        <v>95</v>
      </c>
      <c r="H354" s="145">
        <v>0</v>
      </c>
      <c r="I354" s="63">
        <v>3.69</v>
      </c>
    </row>
    <row r="355" spans="1:9" x14ac:dyDescent="1.1499999999999999">
      <c r="A355" s="209">
        <v>70</v>
      </c>
      <c r="B355" s="7" t="s">
        <v>40</v>
      </c>
      <c r="C355" s="209">
        <v>120</v>
      </c>
      <c r="D355" s="104">
        <v>0.48</v>
      </c>
      <c r="E355" s="104">
        <v>0.48</v>
      </c>
      <c r="F355" s="104">
        <v>11.76</v>
      </c>
      <c r="G355" s="104">
        <v>56.4</v>
      </c>
      <c r="H355" s="149">
        <v>11.4</v>
      </c>
      <c r="I355" s="63">
        <v>38.01</v>
      </c>
    </row>
    <row r="356" spans="1:9" x14ac:dyDescent="1.1499999999999999">
      <c r="A356" s="3"/>
      <c r="B356" s="7" t="s">
        <v>43</v>
      </c>
      <c r="C356" s="4">
        <f t="shared" ref="C356:I356" si="44">C352+C353+C354+C355</f>
        <v>550</v>
      </c>
      <c r="D356" s="8">
        <f t="shared" si="44"/>
        <v>29.15</v>
      </c>
      <c r="E356" s="8">
        <f t="shared" si="44"/>
        <v>36.589999999999996</v>
      </c>
      <c r="F356" s="8">
        <f t="shared" si="44"/>
        <v>82.99</v>
      </c>
      <c r="G356" s="8">
        <f t="shared" si="44"/>
        <v>802.4</v>
      </c>
      <c r="H356" s="138">
        <f t="shared" si="44"/>
        <v>11.950000000000001</v>
      </c>
      <c r="I356" s="141">
        <f t="shared" si="44"/>
        <v>165.26999999999998</v>
      </c>
    </row>
    <row r="357" spans="1:9" x14ac:dyDescent="1.1499999999999999">
      <c r="A357" s="254" t="s">
        <v>111</v>
      </c>
      <c r="B357" s="254"/>
      <c r="C357" s="254"/>
      <c r="D357" s="254"/>
      <c r="E357" s="254"/>
      <c r="F357" s="254"/>
      <c r="G357" s="254"/>
      <c r="H357" s="142"/>
      <c r="I357" s="55"/>
    </row>
    <row r="358" spans="1:9" ht="152.25" customHeight="1" x14ac:dyDescent="1.1499999999999999">
      <c r="A358" s="100">
        <v>47</v>
      </c>
      <c r="B358" s="7" t="s">
        <v>170</v>
      </c>
      <c r="C358" s="35" t="s">
        <v>112</v>
      </c>
      <c r="D358" s="99">
        <v>0.66</v>
      </c>
      <c r="E358" s="99">
        <v>3.66</v>
      </c>
      <c r="F358" s="99">
        <v>2.82</v>
      </c>
      <c r="G358" s="99">
        <v>46.8</v>
      </c>
      <c r="H358" s="142">
        <v>3.15</v>
      </c>
      <c r="I358" s="63">
        <v>23.47</v>
      </c>
    </row>
    <row r="359" spans="1:9" ht="77.25" customHeight="1" x14ac:dyDescent="1.1499999999999999">
      <c r="A359" s="3">
        <v>43</v>
      </c>
      <c r="B359" s="7" t="s">
        <v>207</v>
      </c>
      <c r="C359" s="35" t="s">
        <v>126</v>
      </c>
      <c r="D359" s="8">
        <v>9.24</v>
      </c>
      <c r="E359" s="8">
        <v>7.24</v>
      </c>
      <c r="F359" s="8">
        <v>16</v>
      </c>
      <c r="G359" s="8">
        <v>166.25</v>
      </c>
      <c r="H359" s="142">
        <v>12.05</v>
      </c>
      <c r="I359" s="63">
        <v>56.39</v>
      </c>
    </row>
    <row r="360" spans="1:9" ht="166.5" x14ac:dyDescent="1.1499999999999999">
      <c r="A360" s="3">
        <v>50</v>
      </c>
      <c r="B360" s="7" t="s">
        <v>62</v>
      </c>
      <c r="C360" s="35" t="s">
        <v>110</v>
      </c>
      <c r="D360" s="8">
        <v>19.52</v>
      </c>
      <c r="E360" s="8">
        <v>18.29</v>
      </c>
      <c r="F360" s="8">
        <v>42.94</v>
      </c>
      <c r="G360" s="8">
        <v>280.52</v>
      </c>
      <c r="H360" s="142">
        <v>0.35</v>
      </c>
      <c r="I360" s="63">
        <v>95.89</v>
      </c>
    </row>
    <row r="361" spans="1:9" x14ac:dyDescent="1.1499999999999999">
      <c r="A361" s="113">
        <v>86</v>
      </c>
      <c r="B361" s="7" t="s">
        <v>182</v>
      </c>
      <c r="C361" s="119">
        <v>200</v>
      </c>
      <c r="D361" s="110">
        <v>1.36</v>
      </c>
      <c r="E361" s="110">
        <v>0</v>
      </c>
      <c r="F361" s="110">
        <v>29.02</v>
      </c>
      <c r="G361" s="110">
        <v>121.52</v>
      </c>
      <c r="H361" s="148">
        <v>0</v>
      </c>
      <c r="I361" s="63">
        <v>6.25</v>
      </c>
    </row>
    <row r="362" spans="1:9" x14ac:dyDescent="1.1499999999999999">
      <c r="A362" s="3" t="s">
        <v>41</v>
      </c>
      <c r="B362" s="7" t="s">
        <v>5</v>
      </c>
      <c r="C362" s="3">
        <v>30</v>
      </c>
      <c r="D362" s="8">
        <v>2.4</v>
      </c>
      <c r="E362" s="8">
        <v>0.45</v>
      </c>
      <c r="F362" s="8">
        <v>11.37</v>
      </c>
      <c r="G362" s="8">
        <v>62.4</v>
      </c>
      <c r="H362" s="142">
        <v>0</v>
      </c>
      <c r="I362" s="63">
        <v>2.77</v>
      </c>
    </row>
    <row r="363" spans="1:9" x14ac:dyDescent="1.1499999999999999">
      <c r="A363" s="3" t="s">
        <v>41</v>
      </c>
      <c r="B363" s="7" t="s">
        <v>6</v>
      </c>
      <c r="C363" s="3">
        <v>20</v>
      </c>
      <c r="D363" s="8">
        <v>0.98</v>
      </c>
      <c r="E363" s="8">
        <v>0.2</v>
      </c>
      <c r="F363" s="8">
        <v>8.9600000000000009</v>
      </c>
      <c r="G363" s="8">
        <v>40</v>
      </c>
      <c r="H363" s="142">
        <v>0</v>
      </c>
      <c r="I363" s="63">
        <v>1.45</v>
      </c>
    </row>
    <row r="364" spans="1:9" x14ac:dyDescent="1.1499999999999999">
      <c r="A364" s="3"/>
      <c r="B364" s="7" t="s">
        <v>43</v>
      </c>
      <c r="C364" s="4">
        <f>C358+C359+C360+C361+C362+C363</f>
        <v>760</v>
      </c>
      <c r="D364" s="8">
        <f>D358+D359+D360+D361+D362+D363</f>
        <v>34.159999999999997</v>
      </c>
      <c r="E364" s="112">
        <f t="shared" ref="E364:I364" si="45">E358+E359+E360+E361+E362+E363</f>
        <v>29.839999999999996</v>
      </c>
      <c r="F364" s="112">
        <f t="shared" si="45"/>
        <v>111.11000000000001</v>
      </c>
      <c r="G364" s="112">
        <f t="shared" si="45"/>
        <v>717.49</v>
      </c>
      <c r="H364" s="138">
        <f t="shared" si="45"/>
        <v>15.55</v>
      </c>
      <c r="I364" s="141">
        <f t="shared" si="45"/>
        <v>186.22</v>
      </c>
    </row>
    <row r="365" spans="1:9" x14ac:dyDescent="1.1499999999999999">
      <c r="A365" s="254" t="s">
        <v>48</v>
      </c>
      <c r="B365" s="254"/>
      <c r="C365" s="254"/>
      <c r="D365" s="254"/>
      <c r="E365" s="254"/>
      <c r="F365" s="254"/>
      <c r="G365" s="254"/>
      <c r="H365" s="142"/>
      <c r="I365" s="55"/>
    </row>
    <row r="366" spans="1:9" ht="91.5" customHeight="1" x14ac:dyDescent="1.1499999999999999">
      <c r="A366" s="118">
        <v>17</v>
      </c>
      <c r="B366" s="7" t="s">
        <v>59</v>
      </c>
      <c r="C366" s="4">
        <v>200</v>
      </c>
      <c r="D366" s="117">
        <v>0.44</v>
      </c>
      <c r="E366" s="117">
        <v>0</v>
      </c>
      <c r="F366" s="117">
        <v>23.89</v>
      </c>
      <c r="G366" s="117">
        <v>100</v>
      </c>
      <c r="H366" s="142">
        <v>0.73</v>
      </c>
      <c r="I366" s="63">
        <v>5.03</v>
      </c>
    </row>
    <row r="367" spans="1:9" ht="87.75" customHeight="1" x14ac:dyDescent="1.1499999999999999">
      <c r="A367" s="172">
        <v>107</v>
      </c>
      <c r="B367" s="183" t="s">
        <v>199</v>
      </c>
      <c r="C367" s="126">
        <v>50</v>
      </c>
      <c r="D367" s="136">
        <v>5.8</v>
      </c>
      <c r="E367" s="136">
        <v>8.3000000000000007</v>
      </c>
      <c r="F367" s="136">
        <v>14.83</v>
      </c>
      <c r="G367" s="136">
        <v>157</v>
      </c>
      <c r="H367" s="136">
        <v>0.11</v>
      </c>
      <c r="I367" s="180">
        <v>19.7</v>
      </c>
    </row>
    <row r="368" spans="1:9" x14ac:dyDescent="1.1499999999999999">
      <c r="A368" s="3">
        <v>70</v>
      </c>
      <c r="B368" s="7" t="s">
        <v>40</v>
      </c>
      <c r="C368" s="3">
        <v>100</v>
      </c>
      <c r="D368" s="8">
        <v>1.5</v>
      </c>
      <c r="E368" s="8">
        <v>0.5</v>
      </c>
      <c r="F368" s="8">
        <v>21</v>
      </c>
      <c r="G368" s="8">
        <v>96</v>
      </c>
      <c r="H368" s="142">
        <v>9.5</v>
      </c>
      <c r="I368" s="63">
        <v>31.68</v>
      </c>
    </row>
    <row r="369" spans="1:9" x14ac:dyDescent="1.1499999999999999">
      <c r="A369" s="3"/>
      <c r="B369" s="7" t="s">
        <v>114</v>
      </c>
      <c r="C369" s="4">
        <f t="shared" ref="C369:I369" si="46">C366+C367+C368</f>
        <v>350</v>
      </c>
      <c r="D369" s="8">
        <f t="shared" si="46"/>
        <v>7.74</v>
      </c>
      <c r="E369" s="8">
        <f t="shared" si="46"/>
        <v>8.8000000000000007</v>
      </c>
      <c r="F369" s="8">
        <f t="shared" si="46"/>
        <v>59.72</v>
      </c>
      <c r="G369" s="8">
        <f t="shared" si="46"/>
        <v>353</v>
      </c>
      <c r="H369" s="138">
        <f t="shared" si="46"/>
        <v>10.34</v>
      </c>
      <c r="I369" s="141">
        <f t="shared" si="46"/>
        <v>56.41</v>
      </c>
    </row>
    <row r="370" spans="1:9" x14ac:dyDescent="1.1499999999999999">
      <c r="A370" s="260" t="s">
        <v>152</v>
      </c>
      <c r="B370" s="260"/>
      <c r="C370" s="260"/>
      <c r="D370" s="260"/>
      <c r="E370" s="260"/>
      <c r="F370" s="260"/>
      <c r="G370" s="260"/>
      <c r="H370" s="142"/>
      <c r="I370" s="55"/>
    </row>
    <row r="371" spans="1:9" x14ac:dyDescent="1.1499999999999999">
      <c r="A371" s="3"/>
      <c r="B371" s="7"/>
      <c r="C371" s="35"/>
      <c r="D371" s="30" t="s">
        <v>106</v>
      </c>
      <c r="E371" s="30" t="s">
        <v>107</v>
      </c>
      <c r="F371" s="30" t="s">
        <v>108</v>
      </c>
      <c r="G371" s="30" t="s">
        <v>115</v>
      </c>
      <c r="H371" s="146" t="s">
        <v>149</v>
      </c>
      <c r="I371" s="63" t="s">
        <v>191</v>
      </c>
    </row>
    <row r="372" spans="1:9" x14ac:dyDescent="1.1499999999999999">
      <c r="A372" s="3"/>
      <c r="B372" s="37" t="s">
        <v>52</v>
      </c>
      <c r="C372" s="35"/>
      <c r="D372" s="8">
        <f t="shared" ref="D372:I372" si="47">SUM(D356+D364+D369)</f>
        <v>71.05</v>
      </c>
      <c r="E372" s="8">
        <f t="shared" si="47"/>
        <v>75.22999999999999</v>
      </c>
      <c r="F372" s="8">
        <f>SUM(F356+F364+F369)</f>
        <v>253.82000000000002</v>
      </c>
      <c r="G372" s="8">
        <f t="shared" si="47"/>
        <v>1872.8899999999999</v>
      </c>
      <c r="H372" s="138">
        <f t="shared" si="47"/>
        <v>37.840000000000003</v>
      </c>
      <c r="I372" s="141">
        <f t="shared" si="47"/>
        <v>407.9</v>
      </c>
    </row>
    <row r="373" spans="1:9" ht="165" x14ac:dyDescent="1.1499999999999999">
      <c r="A373" s="3"/>
      <c r="B373" s="37" t="s">
        <v>116</v>
      </c>
      <c r="C373" s="35"/>
      <c r="D373" s="8">
        <v>57.75</v>
      </c>
      <c r="E373" s="8">
        <v>59.25</v>
      </c>
      <c r="F373" s="8">
        <v>251.25</v>
      </c>
      <c r="G373" s="8">
        <v>1762.5</v>
      </c>
      <c r="H373" s="142">
        <v>45</v>
      </c>
      <c r="I373" s="55"/>
    </row>
    <row r="374" spans="1:9" ht="246.75" x14ac:dyDescent="1.1499999999999999">
      <c r="A374" s="31"/>
      <c r="B374" s="38" t="s">
        <v>117</v>
      </c>
      <c r="C374" s="30"/>
      <c r="D374" s="8">
        <f>D372*100/D373</f>
        <v>123.03030303030303</v>
      </c>
      <c r="E374" s="8">
        <f>E372*100/E373</f>
        <v>126.97046413502107</v>
      </c>
      <c r="F374" s="8">
        <f>F372*100/F373</f>
        <v>101.02288557213932</v>
      </c>
      <c r="G374" s="8">
        <f>G372*100/G373</f>
        <v>106.26326241134751</v>
      </c>
      <c r="H374" s="138">
        <f>H372*100/H373</f>
        <v>84.088888888888903</v>
      </c>
      <c r="I374" s="55"/>
    </row>
    <row r="375" spans="1:9" ht="83.25" customHeight="1" x14ac:dyDescent="1.1499999999999999">
      <c r="A375" s="254" t="s">
        <v>1</v>
      </c>
      <c r="B375" s="254"/>
      <c r="C375" s="254"/>
      <c r="D375" s="254"/>
      <c r="E375" s="254"/>
      <c r="F375" s="254"/>
      <c r="G375" s="254"/>
      <c r="H375" s="142"/>
      <c r="I375" s="55"/>
    </row>
    <row r="376" spans="1:9" ht="83.25" customHeight="1" x14ac:dyDescent="1.1499999999999999">
      <c r="A376" s="254" t="s">
        <v>154</v>
      </c>
      <c r="B376" s="254"/>
      <c r="C376" s="254"/>
      <c r="D376" s="254"/>
      <c r="E376" s="254"/>
      <c r="F376" s="254"/>
      <c r="G376" s="254"/>
      <c r="H376" s="142"/>
      <c r="I376" s="55"/>
    </row>
    <row r="377" spans="1:9" ht="83.25" customHeight="1" x14ac:dyDescent="1.1499999999999999">
      <c r="A377" s="261" t="s">
        <v>102</v>
      </c>
      <c r="B377" s="254" t="s">
        <v>4</v>
      </c>
      <c r="C377" s="262" t="s">
        <v>103</v>
      </c>
      <c r="D377" s="254" t="s">
        <v>104</v>
      </c>
      <c r="E377" s="254"/>
      <c r="F377" s="254"/>
      <c r="G377" s="254" t="s">
        <v>105</v>
      </c>
      <c r="H377" s="251" t="s">
        <v>147</v>
      </c>
      <c r="I377" s="264" t="s">
        <v>192</v>
      </c>
    </row>
    <row r="378" spans="1:9" x14ac:dyDescent="1.1499999999999999">
      <c r="A378" s="261"/>
      <c r="B378" s="254"/>
      <c r="C378" s="262"/>
      <c r="D378" s="83" t="s">
        <v>106</v>
      </c>
      <c r="E378" s="83" t="s">
        <v>107</v>
      </c>
      <c r="F378" s="83" t="s">
        <v>108</v>
      </c>
      <c r="G378" s="254"/>
      <c r="H378" s="252"/>
      <c r="I378" s="265"/>
    </row>
    <row r="379" spans="1:9" x14ac:dyDescent="1.1499999999999999">
      <c r="A379" s="84">
        <v>1</v>
      </c>
      <c r="B379" s="32">
        <v>2</v>
      </c>
      <c r="C379" s="85">
        <v>3</v>
      </c>
      <c r="D379" s="32">
        <v>4</v>
      </c>
      <c r="E379" s="32">
        <v>5</v>
      </c>
      <c r="F379" s="32">
        <v>6</v>
      </c>
      <c r="G379" s="32">
        <v>7</v>
      </c>
      <c r="H379" s="143">
        <v>8</v>
      </c>
      <c r="I379" s="159">
        <v>9</v>
      </c>
    </row>
    <row r="380" spans="1:9" ht="83.25" customHeight="1" x14ac:dyDescent="1.1499999999999999">
      <c r="A380" s="254" t="s">
        <v>109</v>
      </c>
      <c r="B380" s="254"/>
      <c r="C380" s="254"/>
      <c r="D380" s="254"/>
      <c r="E380" s="254"/>
      <c r="F380" s="254"/>
      <c r="G380" s="254"/>
      <c r="H380" s="144"/>
      <c r="I380" s="55"/>
    </row>
    <row r="381" spans="1:9" ht="84" customHeight="1" x14ac:dyDescent="1.1499999999999999">
      <c r="A381" s="81">
        <v>90</v>
      </c>
      <c r="B381" s="7" t="s">
        <v>166</v>
      </c>
      <c r="C381" s="35" t="s">
        <v>110</v>
      </c>
      <c r="D381" s="108">
        <v>12.69</v>
      </c>
      <c r="E381" s="108">
        <v>13.51</v>
      </c>
      <c r="F381" s="108">
        <v>18.670000000000002</v>
      </c>
      <c r="G381" s="108">
        <v>254.55</v>
      </c>
      <c r="H381" s="153">
        <v>10.36</v>
      </c>
      <c r="I381" s="63">
        <v>82.29</v>
      </c>
    </row>
    <row r="382" spans="1:9" ht="166.5" customHeight="1" x14ac:dyDescent="1.1499999999999999">
      <c r="A382" s="96">
        <v>81</v>
      </c>
      <c r="B382" s="7" t="s">
        <v>168</v>
      </c>
      <c r="C382" s="107" t="s">
        <v>112</v>
      </c>
      <c r="D382" s="125">
        <v>0.48</v>
      </c>
      <c r="E382" s="125">
        <v>5.45</v>
      </c>
      <c r="F382" s="125">
        <v>1.43</v>
      </c>
      <c r="G382" s="125">
        <v>56.69</v>
      </c>
      <c r="H382" s="150">
        <v>0.74</v>
      </c>
      <c r="I382" s="63">
        <v>28.34</v>
      </c>
    </row>
    <row r="383" spans="1:9" x14ac:dyDescent="1.1499999999999999">
      <c r="A383" s="113">
        <v>30</v>
      </c>
      <c r="B383" s="7" t="s">
        <v>81</v>
      </c>
      <c r="C383" s="113">
        <v>200</v>
      </c>
      <c r="D383" s="112">
        <v>0.06</v>
      </c>
      <c r="E383" s="112">
        <v>0.01</v>
      </c>
      <c r="F383" s="112">
        <v>15.25</v>
      </c>
      <c r="G383" s="112">
        <v>64</v>
      </c>
      <c r="H383" s="142">
        <v>2</v>
      </c>
      <c r="I383" s="63">
        <v>4.45</v>
      </c>
    </row>
    <row r="384" spans="1:9" ht="79.5" customHeight="1" x14ac:dyDescent="1.1499999999999999">
      <c r="A384" s="81" t="s">
        <v>41</v>
      </c>
      <c r="B384" s="7" t="s">
        <v>42</v>
      </c>
      <c r="C384" s="81">
        <v>40</v>
      </c>
      <c r="D384" s="80">
        <v>3.2</v>
      </c>
      <c r="E384" s="80">
        <v>0.4</v>
      </c>
      <c r="F384" s="80">
        <v>19.32</v>
      </c>
      <c r="G384" s="80">
        <v>95</v>
      </c>
      <c r="H384" s="145">
        <v>0</v>
      </c>
      <c r="I384" s="63">
        <v>3.69</v>
      </c>
    </row>
    <row r="385" spans="1:9" x14ac:dyDescent="1.1499999999999999">
      <c r="A385" s="81"/>
      <c r="B385" s="7" t="s">
        <v>43</v>
      </c>
      <c r="C385" s="4">
        <f>C381+C382+C383+C384</f>
        <v>500</v>
      </c>
      <c r="D385" s="80">
        <f>D381+D382+D383+D384</f>
        <v>16.43</v>
      </c>
      <c r="E385" s="171">
        <f t="shared" ref="E385:I385" si="48">E381+E382+E383+E384</f>
        <v>19.37</v>
      </c>
      <c r="F385" s="171">
        <f t="shared" si="48"/>
        <v>54.67</v>
      </c>
      <c r="G385" s="171">
        <f t="shared" si="48"/>
        <v>470.24</v>
      </c>
      <c r="H385" s="171">
        <f t="shared" si="48"/>
        <v>13.1</v>
      </c>
      <c r="I385" s="174">
        <f t="shared" si="48"/>
        <v>118.77000000000001</v>
      </c>
    </row>
    <row r="386" spans="1:9" x14ac:dyDescent="1.1499999999999999">
      <c r="A386" s="254" t="s">
        <v>111</v>
      </c>
      <c r="B386" s="254"/>
      <c r="C386" s="254"/>
      <c r="D386" s="254"/>
      <c r="E386" s="254"/>
      <c r="F386" s="254"/>
      <c r="G386" s="254"/>
      <c r="H386" s="145"/>
      <c r="I386" s="55"/>
    </row>
    <row r="387" spans="1:9" ht="167.25" customHeight="1" x14ac:dyDescent="1.1499999999999999">
      <c r="A387" s="217">
        <v>4</v>
      </c>
      <c r="B387" s="7" t="s">
        <v>94</v>
      </c>
      <c r="C387" s="107" t="s">
        <v>112</v>
      </c>
      <c r="D387" s="181">
        <v>0.66</v>
      </c>
      <c r="E387" s="181">
        <v>0.12</v>
      </c>
      <c r="F387" s="181">
        <v>2.2799999999999998</v>
      </c>
      <c r="G387" s="181">
        <v>14.4</v>
      </c>
      <c r="H387" s="181">
        <v>10.5</v>
      </c>
      <c r="I387" s="180">
        <v>25.18</v>
      </c>
    </row>
    <row r="388" spans="1:9" ht="234" customHeight="1" x14ac:dyDescent="1.1499999999999999">
      <c r="A388" s="102">
        <v>22</v>
      </c>
      <c r="B388" s="7" t="s">
        <v>71</v>
      </c>
      <c r="C388" s="35" t="s">
        <v>124</v>
      </c>
      <c r="D388" s="101">
        <v>11.5</v>
      </c>
      <c r="E388" s="101">
        <v>11.25</v>
      </c>
      <c r="F388" s="101">
        <v>18.5</v>
      </c>
      <c r="G388" s="101">
        <v>221.5</v>
      </c>
      <c r="H388" s="142">
        <v>16.760000000000002</v>
      </c>
      <c r="I388" s="63">
        <v>27.83</v>
      </c>
    </row>
    <row r="389" spans="1:9" ht="95.25" customHeight="1" x14ac:dyDescent="1.1499999999999999">
      <c r="A389" s="195">
        <v>72</v>
      </c>
      <c r="B389" s="7" t="s">
        <v>146</v>
      </c>
      <c r="C389" s="35" t="s">
        <v>119</v>
      </c>
      <c r="D389" s="104">
        <v>13.48</v>
      </c>
      <c r="E389" s="104">
        <v>7.5</v>
      </c>
      <c r="F389" s="104">
        <v>13.76</v>
      </c>
      <c r="G389" s="104">
        <v>184.4</v>
      </c>
      <c r="H389" s="149">
        <v>0.54</v>
      </c>
      <c r="I389" s="63">
        <v>53.94</v>
      </c>
    </row>
    <row r="390" spans="1:9" ht="174" customHeight="1" x14ac:dyDescent="1.1499999999999999">
      <c r="A390" s="113">
        <v>11</v>
      </c>
      <c r="B390" s="7" t="s">
        <v>58</v>
      </c>
      <c r="C390" s="113">
        <v>150</v>
      </c>
      <c r="D390" s="112">
        <v>5.66</v>
      </c>
      <c r="E390" s="112">
        <v>6.75</v>
      </c>
      <c r="F390" s="112">
        <v>29.04</v>
      </c>
      <c r="G390" s="112">
        <v>144.9</v>
      </c>
      <c r="H390" s="142">
        <v>0</v>
      </c>
      <c r="I390" s="63">
        <v>10.98</v>
      </c>
    </row>
    <row r="391" spans="1:9" x14ac:dyDescent="1.1499999999999999">
      <c r="A391" s="113">
        <v>57</v>
      </c>
      <c r="B391" s="7" t="s">
        <v>56</v>
      </c>
      <c r="C391" s="113">
        <v>200</v>
      </c>
      <c r="D391" s="112">
        <v>0</v>
      </c>
      <c r="E391" s="112">
        <v>0</v>
      </c>
      <c r="F391" s="112">
        <v>15.04</v>
      </c>
      <c r="G391" s="112">
        <v>62</v>
      </c>
      <c r="H391" s="142">
        <v>0.03</v>
      </c>
      <c r="I391" s="63">
        <v>2.52</v>
      </c>
    </row>
    <row r="392" spans="1:9" x14ac:dyDescent="1.1499999999999999">
      <c r="A392" s="81" t="s">
        <v>41</v>
      </c>
      <c r="B392" s="7" t="s">
        <v>5</v>
      </c>
      <c r="C392" s="81">
        <v>30</v>
      </c>
      <c r="D392" s="80">
        <v>2.4</v>
      </c>
      <c r="E392" s="80">
        <v>0.45</v>
      </c>
      <c r="F392" s="80">
        <v>11.37</v>
      </c>
      <c r="G392" s="80">
        <v>62.4</v>
      </c>
      <c r="H392" s="145">
        <v>0</v>
      </c>
      <c r="I392" s="63">
        <v>2.77</v>
      </c>
    </row>
    <row r="393" spans="1:9" x14ac:dyDescent="1.1499999999999999">
      <c r="A393" s="81" t="s">
        <v>41</v>
      </c>
      <c r="B393" s="7" t="s">
        <v>6</v>
      </c>
      <c r="C393" s="81">
        <v>20</v>
      </c>
      <c r="D393" s="80">
        <v>0.98</v>
      </c>
      <c r="E393" s="80">
        <v>0.2</v>
      </c>
      <c r="F393" s="80">
        <v>8.9600000000000009</v>
      </c>
      <c r="G393" s="80">
        <v>40</v>
      </c>
      <c r="H393" s="145">
        <v>0</v>
      </c>
      <c r="I393" s="63">
        <v>1.45</v>
      </c>
    </row>
    <row r="394" spans="1:9" x14ac:dyDescent="1.1499999999999999">
      <c r="A394" s="81"/>
      <c r="B394" s="7" t="s">
        <v>43</v>
      </c>
      <c r="C394" s="4">
        <f t="shared" ref="C394:I394" si="49">C387+C388+C389+C390+C391+C392+C393</f>
        <v>815</v>
      </c>
      <c r="D394" s="80">
        <f t="shared" si="49"/>
        <v>34.68</v>
      </c>
      <c r="E394" s="80">
        <f t="shared" si="49"/>
        <v>26.269999999999996</v>
      </c>
      <c r="F394" s="80">
        <f t="shared" si="49"/>
        <v>98.950000000000017</v>
      </c>
      <c r="G394" s="80">
        <f t="shared" si="49"/>
        <v>729.6</v>
      </c>
      <c r="H394" s="138">
        <f t="shared" si="49"/>
        <v>27.830000000000002</v>
      </c>
      <c r="I394" s="141">
        <f t="shared" si="49"/>
        <v>124.66999999999999</v>
      </c>
    </row>
    <row r="395" spans="1:9" ht="83.25" customHeight="1" x14ac:dyDescent="1.1499999999999999">
      <c r="A395" s="254" t="s">
        <v>48</v>
      </c>
      <c r="B395" s="254"/>
      <c r="C395" s="254"/>
      <c r="D395" s="254"/>
      <c r="E395" s="254"/>
      <c r="F395" s="254"/>
      <c r="G395" s="254"/>
      <c r="H395" s="145"/>
      <c r="I395" s="55"/>
    </row>
    <row r="396" spans="1:9" x14ac:dyDescent="1.1499999999999999">
      <c r="A396" s="81">
        <v>68</v>
      </c>
      <c r="B396" s="7" t="s">
        <v>66</v>
      </c>
      <c r="C396" s="81">
        <v>200</v>
      </c>
      <c r="D396" s="80">
        <v>5.8</v>
      </c>
      <c r="E396" s="80">
        <v>5</v>
      </c>
      <c r="F396" s="80">
        <v>8</v>
      </c>
      <c r="G396" s="80">
        <v>106</v>
      </c>
      <c r="H396" s="145">
        <v>5.8</v>
      </c>
      <c r="I396" s="63">
        <v>35.71</v>
      </c>
    </row>
    <row r="397" spans="1:9" ht="249.75" x14ac:dyDescent="1.1499999999999999">
      <c r="A397" s="203">
        <v>89</v>
      </c>
      <c r="B397" s="7" t="s">
        <v>50</v>
      </c>
      <c r="C397" s="203">
        <v>25</v>
      </c>
      <c r="D397" s="201">
        <v>1.35</v>
      </c>
      <c r="E397" s="201">
        <v>1.75</v>
      </c>
      <c r="F397" s="201">
        <v>14.6</v>
      </c>
      <c r="G397" s="201">
        <v>79.5</v>
      </c>
      <c r="H397" s="142">
        <v>0</v>
      </c>
      <c r="I397" s="63">
        <v>6.3</v>
      </c>
    </row>
    <row r="398" spans="1:9" x14ac:dyDescent="1.1499999999999999">
      <c r="A398" s="81">
        <v>70</v>
      </c>
      <c r="B398" s="7" t="s">
        <v>40</v>
      </c>
      <c r="C398" s="81">
        <v>100</v>
      </c>
      <c r="D398" s="80">
        <v>1.5</v>
      </c>
      <c r="E398" s="80">
        <v>0.5</v>
      </c>
      <c r="F398" s="80">
        <v>21</v>
      </c>
      <c r="G398" s="80">
        <v>96</v>
      </c>
      <c r="H398" s="145">
        <v>9.5</v>
      </c>
      <c r="I398" s="63">
        <v>31.68</v>
      </c>
    </row>
    <row r="399" spans="1:9" x14ac:dyDescent="1.1499999999999999">
      <c r="A399" s="81"/>
      <c r="B399" s="7" t="s">
        <v>114</v>
      </c>
      <c r="C399" s="4">
        <f t="shared" ref="C399:I399" si="50">C396+C397+C398</f>
        <v>325</v>
      </c>
      <c r="D399" s="80">
        <f t="shared" si="50"/>
        <v>8.65</v>
      </c>
      <c r="E399" s="80">
        <f t="shared" si="50"/>
        <v>7.25</v>
      </c>
      <c r="F399" s="80">
        <f t="shared" si="50"/>
        <v>43.6</v>
      </c>
      <c r="G399" s="80">
        <f t="shared" si="50"/>
        <v>281.5</v>
      </c>
      <c r="H399" s="138">
        <f t="shared" si="50"/>
        <v>15.3</v>
      </c>
      <c r="I399" s="141">
        <f t="shared" si="50"/>
        <v>73.69</v>
      </c>
    </row>
    <row r="400" spans="1:9" ht="83.25" customHeight="1" x14ac:dyDescent="1.1499999999999999">
      <c r="A400" s="260" t="s">
        <v>152</v>
      </c>
      <c r="B400" s="260"/>
      <c r="C400" s="260"/>
      <c r="D400" s="260"/>
      <c r="E400" s="260"/>
      <c r="F400" s="260"/>
      <c r="G400" s="260"/>
      <c r="H400" s="142"/>
      <c r="I400" s="55"/>
    </row>
    <row r="401" spans="1:9" x14ac:dyDescent="1.1499999999999999">
      <c r="A401" s="81"/>
      <c r="B401" s="7"/>
      <c r="C401" s="35"/>
      <c r="D401" s="83" t="s">
        <v>106</v>
      </c>
      <c r="E401" s="83" t="s">
        <v>107</v>
      </c>
      <c r="F401" s="83" t="s">
        <v>108</v>
      </c>
      <c r="G401" s="83" t="s">
        <v>115</v>
      </c>
      <c r="H401" s="146" t="s">
        <v>149</v>
      </c>
      <c r="I401" s="63" t="s">
        <v>191</v>
      </c>
    </row>
    <row r="402" spans="1:9" x14ac:dyDescent="1.1499999999999999">
      <c r="A402" s="81"/>
      <c r="B402" s="37" t="s">
        <v>52</v>
      </c>
      <c r="C402" s="35"/>
      <c r="D402" s="80">
        <f t="shared" ref="D402:I402" si="51">SUM(D385+D394+D399)</f>
        <v>59.76</v>
      </c>
      <c r="E402" s="80">
        <f t="shared" si="51"/>
        <v>52.89</v>
      </c>
      <c r="F402" s="80">
        <f>SUM(F385+F394+F399)</f>
        <v>197.22</v>
      </c>
      <c r="G402" s="80">
        <f t="shared" si="51"/>
        <v>1481.3400000000001</v>
      </c>
      <c r="H402" s="138">
        <f t="shared" si="51"/>
        <v>56.230000000000004</v>
      </c>
      <c r="I402" s="141">
        <f t="shared" si="51"/>
        <v>317.13</v>
      </c>
    </row>
    <row r="403" spans="1:9" ht="165" x14ac:dyDescent="1.1499999999999999">
      <c r="A403" s="81"/>
      <c r="B403" s="37" t="s">
        <v>116</v>
      </c>
      <c r="C403" s="35"/>
      <c r="D403" s="80">
        <v>57.75</v>
      </c>
      <c r="E403" s="80">
        <v>59.25</v>
      </c>
      <c r="F403" s="80">
        <v>251.25</v>
      </c>
      <c r="G403" s="80">
        <v>1762.5</v>
      </c>
      <c r="H403" s="142">
        <v>45</v>
      </c>
      <c r="I403" s="55"/>
    </row>
    <row r="404" spans="1:9" ht="246.75" x14ac:dyDescent="1.1499999999999999">
      <c r="A404" s="84"/>
      <c r="B404" s="82" t="s">
        <v>117</v>
      </c>
      <c r="C404" s="83"/>
      <c r="D404" s="80">
        <f>D402*100/D403</f>
        <v>103.48051948051948</v>
      </c>
      <c r="E404" s="80">
        <f>E402*100/E403</f>
        <v>89.265822784810126</v>
      </c>
      <c r="F404" s="80">
        <f>F402*100/F403</f>
        <v>78.495522388059698</v>
      </c>
      <c r="G404" s="80">
        <f>G402*100/G403</f>
        <v>84.047659574468085</v>
      </c>
      <c r="H404" s="138">
        <f>H402*100/H403</f>
        <v>124.95555555555555</v>
      </c>
      <c r="I404" s="55"/>
    </row>
    <row r="405" spans="1:9" ht="83.25" customHeight="1" x14ac:dyDescent="1.1499999999999999">
      <c r="A405" s="254" t="s">
        <v>1</v>
      </c>
      <c r="B405" s="254"/>
      <c r="C405" s="254"/>
      <c r="D405" s="254"/>
      <c r="E405" s="254"/>
      <c r="F405" s="254"/>
      <c r="G405" s="254"/>
      <c r="H405" s="142"/>
      <c r="I405" s="55"/>
    </row>
    <row r="406" spans="1:9" ht="83.25" customHeight="1" x14ac:dyDescent="1.1499999999999999">
      <c r="A406" s="254" t="s">
        <v>155</v>
      </c>
      <c r="B406" s="254"/>
      <c r="C406" s="254"/>
      <c r="D406" s="254"/>
      <c r="E406" s="254"/>
      <c r="F406" s="254"/>
      <c r="G406" s="254"/>
      <c r="H406" s="142"/>
      <c r="I406" s="55"/>
    </row>
    <row r="407" spans="1:9" ht="83.25" customHeight="1" x14ac:dyDescent="1.1499999999999999">
      <c r="A407" s="261" t="s">
        <v>102</v>
      </c>
      <c r="B407" s="254" t="s">
        <v>4</v>
      </c>
      <c r="C407" s="262" t="s">
        <v>103</v>
      </c>
      <c r="D407" s="254" t="s">
        <v>104</v>
      </c>
      <c r="E407" s="254"/>
      <c r="F407" s="254"/>
      <c r="G407" s="254" t="s">
        <v>105</v>
      </c>
      <c r="H407" s="251" t="s">
        <v>147</v>
      </c>
      <c r="I407" s="264" t="s">
        <v>192</v>
      </c>
    </row>
    <row r="408" spans="1:9" x14ac:dyDescent="1.1499999999999999">
      <c r="A408" s="261"/>
      <c r="B408" s="254"/>
      <c r="C408" s="262"/>
      <c r="D408" s="83" t="s">
        <v>106</v>
      </c>
      <c r="E408" s="83" t="s">
        <v>107</v>
      </c>
      <c r="F408" s="83" t="s">
        <v>108</v>
      </c>
      <c r="G408" s="254"/>
      <c r="H408" s="252"/>
      <c r="I408" s="265"/>
    </row>
    <row r="409" spans="1:9" x14ac:dyDescent="1.1499999999999999">
      <c r="A409" s="84">
        <v>1</v>
      </c>
      <c r="B409" s="32">
        <v>2</v>
      </c>
      <c r="C409" s="85">
        <v>3</v>
      </c>
      <c r="D409" s="32">
        <v>4</v>
      </c>
      <c r="E409" s="32">
        <v>5</v>
      </c>
      <c r="F409" s="32">
        <v>6</v>
      </c>
      <c r="G409" s="32">
        <v>7</v>
      </c>
      <c r="H409" s="143">
        <v>8</v>
      </c>
      <c r="I409" s="159">
        <v>9</v>
      </c>
    </row>
    <row r="410" spans="1:9" ht="83.25" customHeight="1" x14ac:dyDescent="1.1499999999999999">
      <c r="A410" s="254" t="s">
        <v>109</v>
      </c>
      <c r="B410" s="254"/>
      <c r="C410" s="254"/>
      <c r="D410" s="254"/>
      <c r="E410" s="254"/>
      <c r="F410" s="254"/>
      <c r="G410" s="254"/>
      <c r="H410" s="142"/>
      <c r="I410" s="55"/>
    </row>
    <row r="411" spans="1:9" ht="166.5" x14ac:dyDescent="1.1499999999999999">
      <c r="A411" s="81">
        <v>9</v>
      </c>
      <c r="B411" s="7" t="s">
        <v>165</v>
      </c>
      <c r="C411" s="98" t="s">
        <v>110</v>
      </c>
      <c r="D411" s="36">
        <v>7.99</v>
      </c>
      <c r="E411" s="36">
        <v>9.3800000000000008</v>
      </c>
      <c r="F411" s="36">
        <v>35.51</v>
      </c>
      <c r="G411" s="97">
        <v>257</v>
      </c>
      <c r="H411" s="157">
        <v>0.96</v>
      </c>
      <c r="I411" s="63">
        <v>17.75</v>
      </c>
    </row>
    <row r="412" spans="1:9" ht="91.5" customHeight="1" x14ac:dyDescent="1.1499999999999999">
      <c r="A412" s="203">
        <v>59</v>
      </c>
      <c r="B412" s="7" t="s">
        <v>202</v>
      </c>
      <c r="C412" s="35" t="s">
        <v>203</v>
      </c>
      <c r="D412" s="201">
        <v>0.1</v>
      </c>
      <c r="E412" s="201">
        <v>8.1999999999999993</v>
      </c>
      <c r="F412" s="201">
        <v>0.1</v>
      </c>
      <c r="G412" s="201">
        <v>75</v>
      </c>
      <c r="H412" s="202">
        <v>0</v>
      </c>
      <c r="I412" s="63">
        <v>8.15</v>
      </c>
    </row>
    <row r="413" spans="1:9" ht="91.5" customHeight="1" x14ac:dyDescent="1.1499999999999999">
      <c r="A413" s="211">
        <v>13</v>
      </c>
      <c r="B413" s="7" t="s">
        <v>80</v>
      </c>
      <c r="C413" s="211">
        <v>20</v>
      </c>
      <c r="D413" s="210">
        <v>5</v>
      </c>
      <c r="E413" s="210">
        <v>6.33</v>
      </c>
      <c r="F413" s="210">
        <v>0</v>
      </c>
      <c r="G413" s="210">
        <v>77.33</v>
      </c>
      <c r="H413" s="142">
        <v>0.14000000000000001</v>
      </c>
      <c r="I413" s="63">
        <v>16.12</v>
      </c>
    </row>
    <row r="414" spans="1:9" ht="99.75" customHeight="1" x14ac:dyDescent="1.1499999999999999">
      <c r="A414" s="172">
        <v>57</v>
      </c>
      <c r="B414" s="7" t="s">
        <v>56</v>
      </c>
      <c r="C414" s="172">
        <v>200</v>
      </c>
      <c r="D414" s="171">
        <v>0</v>
      </c>
      <c r="E414" s="171">
        <v>0</v>
      </c>
      <c r="F414" s="171">
        <v>15.04</v>
      </c>
      <c r="G414" s="171">
        <v>62</v>
      </c>
      <c r="H414" s="142">
        <v>0.03</v>
      </c>
      <c r="I414" s="63">
        <v>2.52</v>
      </c>
    </row>
    <row r="415" spans="1:9" x14ac:dyDescent="1.1499999999999999">
      <c r="A415" s="81" t="s">
        <v>41</v>
      </c>
      <c r="B415" s="7" t="s">
        <v>208</v>
      </c>
      <c r="C415" s="81">
        <v>115</v>
      </c>
      <c r="D415" s="80">
        <v>2.1</v>
      </c>
      <c r="E415" s="80">
        <v>8.1</v>
      </c>
      <c r="F415" s="80">
        <v>16</v>
      </c>
      <c r="G415" s="80">
        <v>140</v>
      </c>
      <c r="H415" s="142">
        <v>0</v>
      </c>
      <c r="I415" s="63">
        <v>43</v>
      </c>
    </row>
    <row r="416" spans="1:9" ht="99.75" customHeight="1" x14ac:dyDescent="1.1499999999999999">
      <c r="A416" s="217" t="s">
        <v>41</v>
      </c>
      <c r="B416" s="7" t="s">
        <v>42</v>
      </c>
      <c r="C416" s="217">
        <v>40</v>
      </c>
      <c r="D416" s="216">
        <v>3.2</v>
      </c>
      <c r="E416" s="216">
        <v>0.4</v>
      </c>
      <c r="F416" s="216">
        <v>19.32</v>
      </c>
      <c r="G416" s="216">
        <v>95</v>
      </c>
      <c r="H416" s="145">
        <v>0</v>
      </c>
      <c r="I416" s="63">
        <v>3.69</v>
      </c>
    </row>
    <row r="417" spans="1:9" x14ac:dyDescent="1.1499999999999999">
      <c r="A417" s="81"/>
      <c r="B417" s="7" t="s">
        <v>43</v>
      </c>
      <c r="C417" s="4">
        <f>C411+C412+C413+C414+C415+C416</f>
        <v>585</v>
      </c>
      <c r="D417" s="80">
        <f>D411+D412+D413+D414+D415+D416</f>
        <v>18.39</v>
      </c>
      <c r="E417" s="210">
        <f t="shared" ref="E417:I417" si="52">E411+E412+E413+E414+E415+E416</f>
        <v>32.409999999999997</v>
      </c>
      <c r="F417" s="210">
        <f t="shared" si="52"/>
        <v>85.97</v>
      </c>
      <c r="G417" s="210">
        <f t="shared" si="52"/>
        <v>706.32999999999993</v>
      </c>
      <c r="H417" s="210">
        <f t="shared" si="52"/>
        <v>1.1300000000000001</v>
      </c>
      <c r="I417" s="214">
        <f t="shared" si="52"/>
        <v>91.22999999999999</v>
      </c>
    </row>
    <row r="418" spans="1:9" x14ac:dyDescent="1.1499999999999999">
      <c r="A418" s="254" t="s">
        <v>111</v>
      </c>
      <c r="B418" s="254"/>
      <c r="C418" s="254"/>
      <c r="D418" s="254"/>
      <c r="E418" s="254"/>
      <c r="F418" s="254"/>
      <c r="G418" s="254"/>
      <c r="H418" s="142"/>
      <c r="I418" s="55"/>
    </row>
    <row r="419" spans="1:9" ht="111" customHeight="1" x14ac:dyDescent="1.1499999999999999">
      <c r="A419" s="81">
        <v>32</v>
      </c>
      <c r="B419" s="7" t="s">
        <v>70</v>
      </c>
      <c r="C419" s="35" t="s">
        <v>112</v>
      </c>
      <c r="D419" s="80">
        <v>7.79</v>
      </c>
      <c r="E419" s="80">
        <v>9.83</v>
      </c>
      <c r="F419" s="80">
        <v>2.52</v>
      </c>
      <c r="G419" s="80">
        <v>123</v>
      </c>
      <c r="H419" s="142">
        <v>0.61</v>
      </c>
      <c r="I419" s="63">
        <v>37.1</v>
      </c>
    </row>
    <row r="420" spans="1:9" ht="84" customHeight="1" x14ac:dyDescent="1.1499999999999999">
      <c r="A420" s="102">
        <v>100</v>
      </c>
      <c r="B420" s="7" t="s">
        <v>176</v>
      </c>
      <c r="C420" s="107" t="s">
        <v>126</v>
      </c>
      <c r="D420" s="136">
        <v>4.1500000000000004</v>
      </c>
      <c r="E420" s="136">
        <v>6.04</v>
      </c>
      <c r="F420" s="136">
        <v>19.68</v>
      </c>
      <c r="G420" s="136">
        <v>144</v>
      </c>
      <c r="H420" s="206">
        <v>7.9</v>
      </c>
      <c r="I420" s="63">
        <v>26.74</v>
      </c>
    </row>
    <row r="421" spans="1:9" ht="151.5" customHeight="1" x14ac:dyDescent="1.1499999999999999">
      <c r="A421" s="81">
        <v>48</v>
      </c>
      <c r="B421" s="7" t="s">
        <v>72</v>
      </c>
      <c r="C421" s="35" t="s">
        <v>125</v>
      </c>
      <c r="D421" s="80">
        <v>22.86</v>
      </c>
      <c r="E421" s="80">
        <v>26.14</v>
      </c>
      <c r="F421" s="80">
        <v>21.86</v>
      </c>
      <c r="G421" s="80">
        <v>414.29</v>
      </c>
      <c r="H421" s="142">
        <v>6.82</v>
      </c>
      <c r="I421" s="63">
        <v>146.32</v>
      </c>
    </row>
    <row r="422" spans="1:9" ht="111.75" customHeight="1" x14ac:dyDescent="1.1499999999999999">
      <c r="A422" s="113">
        <v>17</v>
      </c>
      <c r="B422" s="7" t="s">
        <v>59</v>
      </c>
      <c r="C422" s="4">
        <v>200</v>
      </c>
      <c r="D422" s="112">
        <v>0.44</v>
      </c>
      <c r="E422" s="112">
        <v>0</v>
      </c>
      <c r="F422" s="112">
        <v>23.89</v>
      </c>
      <c r="G422" s="112">
        <v>100</v>
      </c>
      <c r="H422" s="142">
        <v>0.73</v>
      </c>
      <c r="I422" s="63">
        <v>5.03</v>
      </c>
    </row>
    <row r="423" spans="1:9" ht="95.25" customHeight="1" x14ac:dyDescent="1.1499999999999999">
      <c r="A423" s="81" t="s">
        <v>41</v>
      </c>
      <c r="B423" s="7" t="s">
        <v>5</v>
      </c>
      <c r="C423" s="81">
        <v>30</v>
      </c>
      <c r="D423" s="80">
        <v>2.4</v>
      </c>
      <c r="E423" s="80">
        <v>0.45</v>
      </c>
      <c r="F423" s="80">
        <v>11.37</v>
      </c>
      <c r="G423" s="80">
        <v>62.4</v>
      </c>
      <c r="H423" s="142">
        <v>0</v>
      </c>
      <c r="I423" s="63">
        <v>2.77</v>
      </c>
    </row>
    <row r="424" spans="1:9" x14ac:dyDescent="1.1499999999999999">
      <c r="A424" s="81" t="s">
        <v>41</v>
      </c>
      <c r="B424" s="7" t="s">
        <v>6</v>
      </c>
      <c r="C424" s="81">
        <v>20</v>
      </c>
      <c r="D424" s="80">
        <v>0.98</v>
      </c>
      <c r="E424" s="80">
        <v>0.2</v>
      </c>
      <c r="F424" s="80">
        <v>8.9600000000000009</v>
      </c>
      <c r="G424" s="80">
        <v>40</v>
      </c>
      <c r="H424" s="142">
        <v>0</v>
      </c>
      <c r="I424" s="63">
        <v>1.45</v>
      </c>
    </row>
    <row r="425" spans="1:9" x14ac:dyDescent="1.1499999999999999">
      <c r="A425" s="81"/>
      <c r="B425" s="7" t="s">
        <v>43</v>
      </c>
      <c r="C425" s="4">
        <f t="shared" ref="C425:I425" si="53">C419+C420+C421+C422+C423+C424</f>
        <v>767</v>
      </c>
      <c r="D425" s="80">
        <f t="shared" si="53"/>
        <v>38.61999999999999</v>
      </c>
      <c r="E425" s="80">
        <f t="shared" si="53"/>
        <v>42.660000000000011</v>
      </c>
      <c r="F425" s="80">
        <f t="shared" si="53"/>
        <v>88.28</v>
      </c>
      <c r="G425" s="80">
        <f t="shared" si="53"/>
        <v>883.68999999999994</v>
      </c>
      <c r="H425" s="138">
        <f t="shared" si="53"/>
        <v>16.059999999999999</v>
      </c>
      <c r="I425" s="164">
        <f t="shared" si="53"/>
        <v>219.41</v>
      </c>
    </row>
    <row r="426" spans="1:9" ht="83.25" customHeight="1" x14ac:dyDescent="1.1499999999999999">
      <c r="A426" s="254" t="s">
        <v>48</v>
      </c>
      <c r="B426" s="254"/>
      <c r="C426" s="254"/>
      <c r="D426" s="254"/>
      <c r="E426" s="254"/>
      <c r="F426" s="254"/>
      <c r="G426" s="254"/>
      <c r="H426" s="142"/>
      <c r="I426" s="55"/>
    </row>
    <row r="427" spans="1:9" ht="130.5" customHeight="1" x14ac:dyDescent="1.1499999999999999">
      <c r="A427" s="177">
        <v>2</v>
      </c>
      <c r="B427" s="7" t="s">
        <v>63</v>
      </c>
      <c r="C427" s="177">
        <v>200</v>
      </c>
      <c r="D427" s="176">
        <v>3.58</v>
      </c>
      <c r="E427" s="176">
        <v>2.68</v>
      </c>
      <c r="F427" s="176">
        <v>28.34</v>
      </c>
      <c r="G427" s="176">
        <v>151.80000000000001</v>
      </c>
      <c r="H427" s="142">
        <v>1.3</v>
      </c>
      <c r="I427" s="63">
        <v>16.07</v>
      </c>
    </row>
    <row r="428" spans="1:9" ht="166.5" x14ac:dyDescent="1.1499999999999999">
      <c r="A428" s="177">
        <v>108</v>
      </c>
      <c r="B428" s="7" t="s">
        <v>198</v>
      </c>
      <c r="C428" s="126">
        <v>55</v>
      </c>
      <c r="D428" s="136">
        <v>2.42</v>
      </c>
      <c r="E428" s="136">
        <v>3.87</v>
      </c>
      <c r="F428" s="136">
        <v>29.15</v>
      </c>
      <c r="G428" s="136">
        <v>161</v>
      </c>
      <c r="H428" s="136">
        <v>2</v>
      </c>
      <c r="I428" s="180">
        <v>14.42</v>
      </c>
    </row>
    <row r="429" spans="1:9" x14ac:dyDescent="1.1499999999999999">
      <c r="A429" s="81">
        <v>70</v>
      </c>
      <c r="B429" s="7" t="s">
        <v>40</v>
      </c>
      <c r="C429" s="81">
        <v>100</v>
      </c>
      <c r="D429" s="80">
        <v>0.4</v>
      </c>
      <c r="E429" s="80">
        <v>0.4</v>
      </c>
      <c r="F429" s="80">
        <v>9.8000000000000007</v>
      </c>
      <c r="G429" s="80">
        <v>47</v>
      </c>
      <c r="H429" s="142">
        <v>9.5</v>
      </c>
      <c r="I429" s="63">
        <v>31.68</v>
      </c>
    </row>
    <row r="430" spans="1:9" x14ac:dyDescent="1.1499999999999999">
      <c r="A430" s="81"/>
      <c r="B430" s="7" t="s">
        <v>114</v>
      </c>
      <c r="C430" s="4">
        <f t="shared" ref="C430:I430" si="54">C427+C428+C429</f>
        <v>355</v>
      </c>
      <c r="D430" s="160">
        <f t="shared" si="54"/>
        <v>6.4</v>
      </c>
      <c r="E430" s="160">
        <f t="shared" si="54"/>
        <v>6.9500000000000011</v>
      </c>
      <c r="F430" s="160">
        <f t="shared" si="54"/>
        <v>67.289999999999992</v>
      </c>
      <c r="G430" s="160">
        <f t="shared" si="54"/>
        <v>359.8</v>
      </c>
      <c r="H430" s="162">
        <f t="shared" si="54"/>
        <v>12.8</v>
      </c>
      <c r="I430" s="164">
        <f t="shared" si="54"/>
        <v>62.17</v>
      </c>
    </row>
    <row r="431" spans="1:9" ht="83.25" customHeight="1" x14ac:dyDescent="1.1499999999999999">
      <c r="A431" s="260" t="s">
        <v>152</v>
      </c>
      <c r="B431" s="260"/>
      <c r="C431" s="260"/>
      <c r="D431" s="260"/>
      <c r="E431" s="260"/>
      <c r="F431" s="260"/>
      <c r="G431" s="260"/>
      <c r="H431" s="142"/>
      <c r="I431" s="55"/>
    </row>
    <row r="432" spans="1:9" ht="83.25" customHeight="1" x14ac:dyDescent="1.1499999999999999">
      <c r="A432" s="81"/>
      <c r="B432" s="7"/>
      <c r="C432" s="35"/>
      <c r="D432" s="83" t="s">
        <v>106</v>
      </c>
      <c r="E432" s="83" t="s">
        <v>107</v>
      </c>
      <c r="F432" s="83" t="s">
        <v>108</v>
      </c>
      <c r="G432" s="83" t="s">
        <v>115</v>
      </c>
      <c r="H432" s="146" t="s">
        <v>149</v>
      </c>
      <c r="I432" s="63" t="s">
        <v>191</v>
      </c>
    </row>
    <row r="433" spans="1:9" x14ac:dyDescent="1.1499999999999999">
      <c r="A433" s="81"/>
      <c r="B433" s="37" t="s">
        <v>52</v>
      </c>
      <c r="C433" s="35"/>
      <c r="D433" s="80">
        <f t="shared" ref="D433:I433" si="55">D417+D425+D430</f>
        <v>63.409999999999989</v>
      </c>
      <c r="E433" s="80">
        <f t="shared" si="55"/>
        <v>82.02000000000001</v>
      </c>
      <c r="F433" s="80">
        <f>F417+F425+F430</f>
        <v>241.54</v>
      </c>
      <c r="G433" s="80">
        <f t="shared" si="55"/>
        <v>1949.82</v>
      </c>
      <c r="H433" s="138">
        <f t="shared" si="55"/>
        <v>29.99</v>
      </c>
      <c r="I433" s="164">
        <f t="shared" si="55"/>
        <v>372.81</v>
      </c>
    </row>
    <row r="434" spans="1:9" ht="165" x14ac:dyDescent="1.1499999999999999">
      <c r="A434" s="81"/>
      <c r="B434" s="37" t="s">
        <v>116</v>
      </c>
      <c r="C434" s="35"/>
      <c r="D434" s="80">
        <v>57.75</v>
      </c>
      <c r="E434" s="80">
        <v>59.25</v>
      </c>
      <c r="F434" s="80">
        <v>251.25</v>
      </c>
      <c r="G434" s="80">
        <v>1762.5</v>
      </c>
      <c r="H434" s="142">
        <v>45</v>
      </c>
      <c r="I434" s="55"/>
    </row>
    <row r="435" spans="1:9" ht="246.75" x14ac:dyDescent="1.1499999999999999">
      <c r="A435" s="84"/>
      <c r="B435" s="82" t="s">
        <v>117</v>
      </c>
      <c r="C435" s="83"/>
      <c r="D435" s="80">
        <f>D433*100/D434</f>
        <v>109.80086580086578</v>
      </c>
      <c r="E435" s="80">
        <f t="shared" ref="E435:H435" si="56">E433*100/E434</f>
        <v>138.43037974683548</v>
      </c>
      <c r="F435" s="80">
        <f t="shared" si="56"/>
        <v>96.135323383084582</v>
      </c>
      <c r="G435" s="80">
        <f t="shared" si="56"/>
        <v>110.62808510638298</v>
      </c>
      <c r="H435" s="138">
        <f t="shared" si="56"/>
        <v>66.644444444444446</v>
      </c>
      <c r="I435" s="55"/>
    </row>
    <row r="436" spans="1:9" ht="83.25" customHeight="1" x14ac:dyDescent="1.1499999999999999">
      <c r="A436" s="254" t="s">
        <v>1</v>
      </c>
      <c r="B436" s="254"/>
      <c r="C436" s="254"/>
      <c r="D436" s="254"/>
      <c r="E436" s="254"/>
      <c r="F436" s="254"/>
      <c r="G436" s="254"/>
      <c r="H436" s="142"/>
      <c r="I436" s="55"/>
    </row>
    <row r="437" spans="1:9" x14ac:dyDescent="1.1499999999999999">
      <c r="A437" s="254" t="s">
        <v>156</v>
      </c>
      <c r="B437" s="254"/>
      <c r="C437" s="254"/>
      <c r="D437" s="254"/>
      <c r="E437" s="254"/>
      <c r="F437" s="254"/>
      <c r="G437" s="254"/>
      <c r="H437" s="142"/>
      <c r="I437" s="55"/>
    </row>
    <row r="438" spans="1:9" ht="83.25" customHeight="1" x14ac:dyDescent="1.1499999999999999">
      <c r="A438" s="261" t="s">
        <v>102</v>
      </c>
      <c r="B438" s="254" t="s">
        <v>4</v>
      </c>
      <c r="C438" s="262" t="s">
        <v>103</v>
      </c>
      <c r="D438" s="254" t="s">
        <v>104</v>
      </c>
      <c r="E438" s="254"/>
      <c r="F438" s="254"/>
      <c r="G438" s="254" t="s">
        <v>105</v>
      </c>
      <c r="H438" s="251" t="s">
        <v>147</v>
      </c>
      <c r="I438" s="264" t="s">
        <v>192</v>
      </c>
    </row>
    <row r="439" spans="1:9" x14ac:dyDescent="1.1499999999999999">
      <c r="A439" s="261"/>
      <c r="B439" s="254"/>
      <c r="C439" s="262"/>
      <c r="D439" s="76" t="s">
        <v>106</v>
      </c>
      <c r="E439" s="76" t="s">
        <v>107</v>
      </c>
      <c r="F439" s="76" t="s">
        <v>108</v>
      </c>
      <c r="G439" s="254"/>
      <c r="H439" s="252"/>
      <c r="I439" s="265"/>
    </row>
    <row r="440" spans="1:9" x14ac:dyDescent="1.1499999999999999">
      <c r="A440" s="77">
        <v>1</v>
      </c>
      <c r="B440" s="32">
        <v>2</v>
      </c>
      <c r="C440" s="78">
        <v>3</v>
      </c>
      <c r="D440" s="32">
        <v>4</v>
      </c>
      <c r="E440" s="32">
        <v>5</v>
      </c>
      <c r="F440" s="32">
        <v>6</v>
      </c>
      <c r="G440" s="32">
        <v>7</v>
      </c>
      <c r="H440" s="143">
        <v>8</v>
      </c>
      <c r="I440" s="159">
        <v>9</v>
      </c>
    </row>
    <row r="441" spans="1:9" ht="83.25" customHeight="1" x14ac:dyDescent="1.1499999999999999">
      <c r="A441" s="254" t="s">
        <v>109</v>
      </c>
      <c r="B441" s="254"/>
      <c r="C441" s="254"/>
      <c r="D441" s="254"/>
      <c r="E441" s="254"/>
      <c r="F441" s="254"/>
      <c r="G441" s="254"/>
      <c r="H441" s="142"/>
      <c r="I441" s="55"/>
    </row>
    <row r="442" spans="1:9" ht="126.75" customHeight="1" x14ac:dyDescent="1.1499999999999999">
      <c r="A442" s="75">
        <v>50</v>
      </c>
      <c r="B442" s="7" t="s">
        <v>62</v>
      </c>
      <c r="C442" s="35" t="s">
        <v>110</v>
      </c>
      <c r="D442" s="74">
        <v>19.52</v>
      </c>
      <c r="E442" s="74">
        <v>18.29</v>
      </c>
      <c r="F442" s="74">
        <v>42.94</v>
      </c>
      <c r="G442" s="74">
        <v>280.52</v>
      </c>
      <c r="H442" s="142">
        <v>0.35</v>
      </c>
      <c r="I442" s="63">
        <v>95.89</v>
      </c>
    </row>
    <row r="443" spans="1:9" ht="174.75" customHeight="1" x14ac:dyDescent="1.1499999999999999">
      <c r="A443" s="185">
        <v>52</v>
      </c>
      <c r="B443" s="7" t="s">
        <v>171</v>
      </c>
      <c r="C443" s="35" t="s">
        <v>112</v>
      </c>
      <c r="D443" s="184">
        <v>0.66</v>
      </c>
      <c r="E443" s="184">
        <v>3.6</v>
      </c>
      <c r="F443" s="184">
        <v>3.3</v>
      </c>
      <c r="G443" s="184">
        <v>48</v>
      </c>
      <c r="H443" s="142">
        <v>8.1</v>
      </c>
      <c r="I443" s="63">
        <v>25.02</v>
      </c>
    </row>
    <row r="444" spans="1:9" ht="91.5" customHeight="1" x14ac:dyDescent="1.1499999999999999">
      <c r="A444" s="113">
        <v>62</v>
      </c>
      <c r="B444" s="7" t="s">
        <v>185</v>
      </c>
      <c r="C444" s="35" t="s">
        <v>110</v>
      </c>
      <c r="D444" s="112">
        <v>0.16</v>
      </c>
      <c r="E444" s="112">
        <v>0.16</v>
      </c>
      <c r="F444" s="112">
        <v>18.89</v>
      </c>
      <c r="G444" s="112">
        <v>79</v>
      </c>
      <c r="H444" s="142">
        <v>4</v>
      </c>
      <c r="I444" s="63">
        <v>9.81</v>
      </c>
    </row>
    <row r="445" spans="1:9" ht="83.25" customHeight="1" x14ac:dyDescent="1.1499999999999999">
      <c r="A445" s="217" t="s">
        <v>41</v>
      </c>
      <c r="B445" s="7" t="s">
        <v>42</v>
      </c>
      <c r="C445" s="217">
        <v>40</v>
      </c>
      <c r="D445" s="216">
        <v>3.2</v>
      </c>
      <c r="E445" s="216">
        <v>0.4</v>
      </c>
      <c r="F445" s="216">
        <v>19.32</v>
      </c>
      <c r="G445" s="216">
        <v>95</v>
      </c>
      <c r="H445" s="145">
        <v>0</v>
      </c>
      <c r="I445" s="63">
        <v>3.69</v>
      </c>
    </row>
    <row r="446" spans="1:9" x14ac:dyDescent="1.1499999999999999">
      <c r="A446" s="75"/>
      <c r="B446" s="7" t="s">
        <v>121</v>
      </c>
      <c r="C446" s="4">
        <f t="shared" ref="C446:I446" si="57">C442+C443+C444+C445</f>
        <v>500</v>
      </c>
      <c r="D446" s="74">
        <f t="shared" si="57"/>
        <v>23.54</v>
      </c>
      <c r="E446" s="74">
        <f t="shared" si="57"/>
        <v>22.45</v>
      </c>
      <c r="F446" s="74">
        <f t="shared" si="57"/>
        <v>84.449999999999989</v>
      </c>
      <c r="G446" s="74">
        <f t="shared" si="57"/>
        <v>502.52</v>
      </c>
      <c r="H446" s="138">
        <f t="shared" si="57"/>
        <v>12.45</v>
      </c>
      <c r="I446" s="164">
        <f t="shared" si="57"/>
        <v>134.41</v>
      </c>
    </row>
    <row r="447" spans="1:9" x14ac:dyDescent="1.1499999999999999">
      <c r="A447" s="254" t="s">
        <v>111</v>
      </c>
      <c r="B447" s="254"/>
      <c r="C447" s="254"/>
      <c r="D447" s="255"/>
      <c r="E447" s="255"/>
      <c r="F447" s="255"/>
      <c r="G447" s="255"/>
      <c r="H447" s="147"/>
      <c r="I447" s="55"/>
    </row>
    <row r="448" spans="1:9" x14ac:dyDescent="1.1499999999999999">
      <c r="A448" s="100">
        <v>84</v>
      </c>
      <c r="B448" s="7" t="s">
        <v>174</v>
      </c>
      <c r="C448" s="107" t="s">
        <v>112</v>
      </c>
      <c r="D448" s="116">
        <v>1.03</v>
      </c>
      <c r="E448" s="116">
        <v>4.7</v>
      </c>
      <c r="F448" s="116">
        <v>5.1100000000000003</v>
      </c>
      <c r="G448" s="116">
        <v>63.15</v>
      </c>
      <c r="H448" s="155">
        <v>2.6</v>
      </c>
      <c r="I448" s="63">
        <v>18.82</v>
      </c>
    </row>
    <row r="449" spans="1:9" ht="84.75" customHeight="1" x14ac:dyDescent="1.1499999999999999">
      <c r="A449" s="128">
        <v>101</v>
      </c>
      <c r="B449" s="7" t="s">
        <v>175</v>
      </c>
      <c r="C449" s="107" t="s">
        <v>126</v>
      </c>
      <c r="D449" s="115">
        <v>4.17</v>
      </c>
      <c r="E449" s="115">
        <v>5.8</v>
      </c>
      <c r="F449" s="115">
        <v>19.63</v>
      </c>
      <c r="G449" s="115">
        <v>143.93</v>
      </c>
      <c r="H449" s="151">
        <v>7.9</v>
      </c>
      <c r="I449" s="63">
        <v>27.8</v>
      </c>
    </row>
    <row r="450" spans="1:9" ht="99.75" customHeight="1" x14ac:dyDescent="1.1499999999999999">
      <c r="A450" s="118">
        <v>16</v>
      </c>
      <c r="B450" s="7" t="s">
        <v>90</v>
      </c>
      <c r="C450" s="126">
        <v>100</v>
      </c>
      <c r="D450" s="106">
        <v>15.68</v>
      </c>
      <c r="E450" s="106">
        <v>12.51</v>
      </c>
      <c r="F450" s="106">
        <v>11.9</v>
      </c>
      <c r="G450" s="120">
        <v>245</v>
      </c>
      <c r="H450" s="148">
        <v>1.04</v>
      </c>
      <c r="I450" s="63">
        <v>41.76</v>
      </c>
    </row>
    <row r="451" spans="1:9" ht="83.25" customHeight="1" x14ac:dyDescent="1.1499999999999999">
      <c r="A451" s="221">
        <v>103</v>
      </c>
      <c r="B451" s="7" t="s">
        <v>77</v>
      </c>
      <c r="C451" s="4">
        <v>150</v>
      </c>
      <c r="D451" s="220">
        <v>5.55</v>
      </c>
      <c r="E451" s="220">
        <v>8.6999999999999993</v>
      </c>
      <c r="F451" s="220">
        <v>14.7</v>
      </c>
      <c r="G451" s="220">
        <v>94.5</v>
      </c>
      <c r="H451" s="142">
        <v>23.45</v>
      </c>
      <c r="I451" s="63">
        <v>21.62</v>
      </c>
    </row>
    <row r="452" spans="1:9" x14ac:dyDescent="1.1499999999999999">
      <c r="A452" s="172">
        <v>25</v>
      </c>
      <c r="B452" s="7" t="s">
        <v>60</v>
      </c>
      <c r="C452" s="4">
        <v>200</v>
      </c>
      <c r="D452" s="171">
        <v>0.6</v>
      </c>
      <c r="E452" s="171">
        <v>0</v>
      </c>
      <c r="F452" s="171">
        <v>33</v>
      </c>
      <c r="G452" s="171">
        <v>136</v>
      </c>
      <c r="H452" s="142">
        <v>4.2</v>
      </c>
      <c r="I452" s="63">
        <v>24</v>
      </c>
    </row>
    <row r="453" spans="1:9" x14ac:dyDescent="1.1499999999999999">
      <c r="A453" s="75" t="s">
        <v>41</v>
      </c>
      <c r="B453" s="7" t="s">
        <v>5</v>
      </c>
      <c r="C453" s="75">
        <v>30</v>
      </c>
      <c r="D453" s="74">
        <v>2.4</v>
      </c>
      <c r="E453" s="74">
        <v>0.45</v>
      </c>
      <c r="F453" s="74">
        <v>11.37</v>
      </c>
      <c r="G453" s="74">
        <v>62.4</v>
      </c>
      <c r="H453" s="142">
        <v>0</v>
      </c>
      <c r="I453" s="63">
        <v>2.77</v>
      </c>
    </row>
    <row r="454" spans="1:9" x14ac:dyDescent="1.1499999999999999">
      <c r="A454" s="75" t="s">
        <v>41</v>
      </c>
      <c r="B454" s="7" t="s">
        <v>6</v>
      </c>
      <c r="C454" s="75">
        <v>20</v>
      </c>
      <c r="D454" s="74">
        <v>0.98</v>
      </c>
      <c r="E454" s="74">
        <v>0.2</v>
      </c>
      <c r="F454" s="74">
        <v>8.9600000000000009</v>
      </c>
      <c r="G454" s="74">
        <v>40</v>
      </c>
      <c r="H454" s="142">
        <v>0</v>
      </c>
      <c r="I454" s="63">
        <v>1.45</v>
      </c>
    </row>
    <row r="455" spans="1:9" x14ac:dyDescent="1.1499999999999999">
      <c r="A455" s="75"/>
      <c r="B455" s="7" t="s">
        <v>43</v>
      </c>
      <c r="C455" s="4">
        <f t="shared" ref="C455:H455" si="58">C448+C449+C450+C451+C452+C453+C454</f>
        <v>810</v>
      </c>
      <c r="D455" s="74">
        <f t="shared" si="58"/>
        <v>30.41</v>
      </c>
      <c r="E455" s="74">
        <f t="shared" si="58"/>
        <v>32.36</v>
      </c>
      <c r="F455" s="74">
        <f t="shared" si="58"/>
        <v>104.67000000000002</v>
      </c>
      <c r="G455" s="74">
        <f t="shared" si="58"/>
        <v>784.98</v>
      </c>
      <c r="H455" s="138">
        <f t="shared" si="58"/>
        <v>39.19</v>
      </c>
      <c r="I455" s="164">
        <f>I448+I449+I450+I451+I452+I453+I454</f>
        <v>138.22</v>
      </c>
    </row>
    <row r="456" spans="1:9" ht="83.25" customHeight="1" x14ac:dyDescent="1.1499999999999999">
      <c r="A456" s="254" t="s">
        <v>48</v>
      </c>
      <c r="B456" s="254"/>
      <c r="C456" s="254"/>
      <c r="D456" s="254"/>
      <c r="E456" s="254"/>
      <c r="F456" s="254"/>
      <c r="G456" s="254"/>
      <c r="H456" s="142"/>
      <c r="I456" s="55"/>
    </row>
    <row r="457" spans="1:9" x14ac:dyDescent="1.1499999999999999">
      <c r="A457" s="177">
        <v>46</v>
      </c>
      <c r="B457" s="7" t="s">
        <v>49</v>
      </c>
      <c r="C457" s="177">
        <v>200</v>
      </c>
      <c r="D457" s="179">
        <v>5.8</v>
      </c>
      <c r="E457" s="179">
        <v>5</v>
      </c>
      <c r="F457" s="179">
        <v>9.6</v>
      </c>
      <c r="G457" s="179">
        <v>108</v>
      </c>
      <c r="H457" s="147">
        <v>2.74</v>
      </c>
      <c r="I457" s="63">
        <v>22.59</v>
      </c>
    </row>
    <row r="458" spans="1:9" ht="249.75" x14ac:dyDescent="1.1499999999999999">
      <c r="A458" s="203">
        <v>89</v>
      </c>
      <c r="B458" s="7" t="s">
        <v>50</v>
      </c>
      <c r="C458" s="203">
        <v>25</v>
      </c>
      <c r="D458" s="201">
        <v>1.35</v>
      </c>
      <c r="E458" s="201">
        <v>1.75</v>
      </c>
      <c r="F458" s="201">
        <v>14.6</v>
      </c>
      <c r="G458" s="201">
        <v>79.5</v>
      </c>
      <c r="H458" s="142">
        <v>0</v>
      </c>
      <c r="I458" s="63">
        <v>6.3</v>
      </c>
    </row>
    <row r="459" spans="1:9" x14ac:dyDescent="1.1499999999999999">
      <c r="A459" s="75">
        <v>70</v>
      </c>
      <c r="B459" s="7" t="s">
        <v>40</v>
      </c>
      <c r="C459" s="75">
        <v>100</v>
      </c>
      <c r="D459" s="74">
        <v>0.4</v>
      </c>
      <c r="E459" s="74">
        <v>0.4</v>
      </c>
      <c r="F459" s="74">
        <v>9.8000000000000007</v>
      </c>
      <c r="G459" s="74">
        <v>47</v>
      </c>
      <c r="H459" s="142">
        <v>9.5</v>
      </c>
      <c r="I459" s="63">
        <v>31.68</v>
      </c>
    </row>
    <row r="460" spans="1:9" x14ac:dyDescent="1.1499999999999999">
      <c r="A460" s="75"/>
      <c r="B460" s="7" t="s">
        <v>114</v>
      </c>
      <c r="C460" s="4">
        <f t="shared" ref="C460:I460" si="59">C457+C458+C459</f>
        <v>325</v>
      </c>
      <c r="D460" s="160">
        <f t="shared" si="59"/>
        <v>7.5500000000000007</v>
      </c>
      <c r="E460" s="160">
        <f t="shared" si="59"/>
        <v>7.15</v>
      </c>
      <c r="F460" s="160">
        <f t="shared" si="59"/>
        <v>34</v>
      </c>
      <c r="G460" s="160">
        <f t="shared" si="59"/>
        <v>234.5</v>
      </c>
      <c r="H460" s="162">
        <f t="shared" si="59"/>
        <v>12.24</v>
      </c>
      <c r="I460" s="164">
        <f t="shared" si="59"/>
        <v>60.57</v>
      </c>
    </row>
    <row r="461" spans="1:9" ht="83.25" customHeight="1" x14ac:dyDescent="1.1499999999999999">
      <c r="A461" s="260" t="s">
        <v>152</v>
      </c>
      <c r="B461" s="260"/>
      <c r="C461" s="260"/>
      <c r="D461" s="260"/>
      <c r="E461" s="260"/>
      <c r="F461" s="260"/>
      <c r="G461" s="260"/>
      <c r="H461" s="142"/>
      <c r="I461" s="55"/>
    </row>
    <row r="462" spans="1:9" x14ac:dyDescent="1.1499999999999999">
      <c r="A462" s="75"/>
      <c r="B462" s="7"/>
      <c r="C462" s="35"/>
      <c r="D462" s="76" t="s">
        <v>106</v>
      </c>
      <c r="E462" s="76" t="s">
        <v>107</v>
      </c>
      <c r="F462" s="76" t="s">
        <v>108</v>
      </c>
      <c r="G462" s="76" t="s">
        <v>115</v>
      </c>
      <c r="H462" s="146" t="s">
        <v>149</v>
      </c>
      <c r="I462" s="63" t="s">
        <v>191</v>
      </c>
    </row>
    <row r="463" spans="1:9" x14ac:dyDescent="1.1499999999999999">
      <c r="A463" s="75"/>
      <c r="B463" s="37" t="s">
        <v>52</v>
      </c>
      <c r="C463" s="35"/>
      <c r="D463" s="74">
        <f t="shared" ref="D463:I463" si="60">D446+D455+D460</f>
        <v>61.5</v>
      </c>
      <c r="E463" s="74">
        <f t="shared" si="60"/>
        <v>61.96</v>
      </c>
      <c r="F463" s="74">
        <f>F446+F455+F460</f>
        <v>223.12</v>
      </c>
      <c r="G463" s="74">
        <f t="shared" si="60"/>
        <v>1522</v>
      </c>
      <c r="H463" s="138">
        <f t="shared" si="60"/>
        <v>63.88</v>
      </c>
      <c r="I463" s="164">
        <f t="shared" si="60"/>
        <v>333.2</v>
      </c>
    </row>
    <row r="464" spans="1:9" ht="165" x14ac:dyDescent="1.1499999999999999">
      <c r="A464" s="75"/>
      <c r="B464" s="37" t="s">
        <v>116</v>
      </c>
      <c r="C464" s="35"/>
      <c r="D464" s="74">
        <v>57.75</v>
      </c>
      <c r="E464" s="74">
        <v>59.25</v>
      </c>
      <c r="F464" s="74">
        <v>251.25</v>
      </c>
      <c r="G464" s="74">
        <v>1762.5</v>
      </c>
      <c r="H464" s="142">
        <v>45</v>
      </c>
      <c r="I464" s="55"/>
    </row>
    <row r="465" spans="1:9" ht="246.75" x14ac:dyDescent="1.1499999999999999">
      <c r="A465" s="77"/>
      <c r="B465" s="79" t="s">
        <v>117</v>
      </c>
      <c r="C465" s="76"/>
      <c r="D465" s="74">
        <f>D463*100/D464</f>
        <v>106.49350649350649</v>
      </c>
      <c r="E465" s="74">
        <f>E463*100/E464</f>
        <v>104.57383966244726</v>
      </c>
      <c r="F465" s="74">
        <f>F463*100/F464</f>
        <v>88.803980099502482</v>
      </c>
      <c r="G465" s="74">
        <f>G463*100/G464</f>
        <v>86.354609929078009</v>
      </c>
      <c r="H465" s="138">
        <f>H463*100/H464</f>
        <v>141.95555555555555</v>
      </c>
      <c r="I465" s="55"/>
    </row>
    <row r="466" spans="1:9" ht="83.25" customHeight="1" x14ac:dyDescent="1.1499999999999999">
      <c r="A466" s="257" t="s">
        <v>127</v>
      </c>
      <c r="B466" s="258"/>
      <c r="C466" s="258"/>
      <c r="D466" s="258"/>
      <c r="E466" s="258"/>
      <c r="F466" s="258"/>
      <c r="G466" s="258"/>
      <c r="H466" s="259"/>
    </row>
    <row r="467" spans="1:9" x14ac:dyDescent="1.1499999999999999">
      <c r="A467" s="261"/>
      <c r="B467" s="261"/>
      <c r="C467" s="261"/>
      <c r="D467" s="254" t="s">
        <v>104</v>
      </c>
      <c r="E467" s="254"/>
      <c r="F467" s="254"/>
      <c r="G467" s="254" t="s">
        <v>105</v>
      </c>
      <c r="H467" s="255" t="s">
        <v>148</v>
      </c>
    </row>
    <row r="468" spans="1:9" x14ac:dyDescent="1.1499999999999999">
      <c r="A468" s="261"/>
      <c r="B468" s="261"/>
      <c r="C468" s="261"/>
      <c r="D468" s="30" t="s">
        <v>106</v>
      </c>
      <c r="E468" s="30" t="s">
        <v>107</v>
      </c>
      <c r="F468" s="30" t="s">
        <v>108</v>
      </c>
      <c r="G468" s="254"/>
      <c r="H468" s="256"/>
    </row>
    <row r="469" spans="1:9" x14ac:dyDescent="1.1499999999999999">
      <c r="A469" s="253" t="s">
        <v>157</v>
      </c>
      <c r="B469" s="253"/>
      <c r="C469" s="253"/>
      <c r="D469" s="8">
        <f>D29+D61+D91+D122+D153+D185+D217+D248+D280+D310+D343+D372+D402+D433+D463</f>
        <v>919.9</v>
      </c>
      <c r="E469" s="8">
        <f>E29+E61+E91+E122+E153+E185+E217+E248+E280+E310+E343+E372+E402+E433+E463</f>
        <v>939.35</v>
      </c>
      <c r="F469" s="8">
        <f>F29+F61+F91+F122+F153+F185+F217+F248+F280+F310+F343+F372+F402+F433+F463</f>
        <v>3635.8999999999996</v>
      </c>
      <c r="G469" s="8">
        <f>G29+G61+G91+G122+G153+G185+G217+G248+G280+G310+G343+G372+G402+G434+G463</f>
        <v>26176.43</v>
      </c>
      <c r="H469" s="64">
        <f>H29+H61+H91+H122+H153+H185+H217+H248+H280+H310+H343+H372+H402+H434+H463</f>
        <v>1300.4100000000001</v>
      </c>
    </row>
    <row r="470" spans="1:9" x14ac:dyDescent="1.1499999999999999">
      <c r="A470" s="253" t="s">
        <v>98</v>
      </c>
      <c r="B470" s="253"/>
      <c r="C470" s="253"/>
      <c r="D470" s="8">
        <f>D469/15</f>
        <v>61.326666666666668</v>
      </c>
      <c r="E470" s="74">
        <f>E469/15</f>
        <v>62.623333333333335</v>
      </c>
      <c r="F470" s="74">
        <f t="shared" ref="F470:H470" si="61">F469/15</f>
        <v>242.39333333333332</v>
      </c>
      <c r="G470" s="74">
        <f t="shared" si="61"/>
        <v>1745.0953333333334</v>
      </c>
      <c r="H470" s="74">
        <f t="shared" si="61"/>
        <v>86.694000000000003</v>
      </c>
    </row>
    <row r="471" spans="1:9" x14ac:dyDescent="1.1499999999999999">
      <c r="A471" s="253" t="s">
        <v>128</v>
      </c>
      <c r="B471" s="253"/>
      <c r="C471" s="253"/>
      <c r="D471" s="8">
        <v>1</v>
      </c>
      <c r="E471" s="8">
        <f>E470/D470</f>
        <v>1.0211436025654963</v>
      </c>
      <c r="F471" s="8">
        <f>F470/D470</f>
        <v>3.9524948363952599</v>
      </c>
      <c r="G471" s="8"/>
      <c r="H471" s="57"/>
    </row>
    <row r="472" spans="1:9" x14ac:dyDescent="1.1499999999999999">
      <c r="A472" s="253" t="s">
        <v>116</v>
      </c>
      <c r="B472" s="253"/>
      <c r="C472" s="253"/>
      <c r="D472" s="8">
        <v>57.75</v>
      </c>
      <c r="E472" s="8">
        <v>59.25</v>
      </c>
      <c r="F472" s="8">
        <v>251.25</v>
      </c>
      <c r="G472" s="8">
        <v>1762.5</v>
      </c>
      <c r="H472" s="64">
        <v>45</v>
      </c>
    </row>
    <row r="473" spans="1:9" x14ac:dyDescent="1.1499999999999999">
      <c r="A473" s="253" t="s">
        <v>117</v>
      </c>
      <c r="B473" s="253"/>
      <c r="C473" s="253"/>
      <c r="D473" s="8">
        <f>D470*100/D472</f>
        <v>106.1933621933622</v>
      </c>
      <c r="E473" s="8">
        <f>E470*100/E472</f>
        <v>105.69338959212378</v>
      </c>
      <c r="F473" s="8">
        <f>F470*100/F472</f>
        <v>96.474958540630183</v>
      </c>
      <c r="G473" s="8">
        <f>G470*100/G472</f>
        <v>99.012501182033105</v>
      </c>
      <c r="H473" s="64">
        <f>H470*100/H472</f>
        <v>192.65333333333334</v>
      </c>
    </row>
    <row r="474" spans="1:9" x14ac:dyDescent="1.1499999999999999">
      <c r="A474" s="29"/>
      <c r="C474" s="29"/>
    </row>
    <row r="475" spans="1:9" x14ac:dyDescent="1.1499999999999999">
      <c r="A475" s="29"/>
      <c r="B475" s="29" t="s">
        <v>129</v>
      </c>
      <c r="C475" s="29"/>
    </row>
    <row r="476" spans="1:9" x14ac:dyDescent="1.1499999999999999">
      <c r="A476" s="29"/>
      <c r="B476" s="29" t="s">
        <v>130</v>
      </c>
      <c r="C476" s="29"/>
    </row>
    <row r="477" spans="1:9" x14ac:dyDescent="1.1499999999999999">
      <c r="A477" s="29"/>
      <c r="B477" s="29" t="s">
        <v>131</v>
      </c>
      <c r="C477" s="29"/>
    </row>
    <row r="478" spans="1:9" x14ac:dyDescent="1.1499999999999999">
      <c r="A478" s="29"/>
      <c r="C478" s="29"/>
      <c r="D478" s="40" t="s">
        <v>132</v>
      </c>
      <c r="E478" s="40" t="s">
        <v>133</v>
      </c>
      <c r="F478" s="40" t="s">
        <v>134</v>
      </c>
      <c r="G478" s="40" t="s">
        <v>135</v>
      </c>
    </row>
    <row r="479" spans="1:9" x14ac:dyDescent="1.1499999999999999">
      <c r="A479" s="29"/>
      <c r="C479" s="29"/>
      <c r="D479" s="40"/>
      <c r="E479" s="41">
        <v>25</v>
      </c>
      <c r="F479" s="41">
        <v>35</v>
      </c>
      <c r="G479" s="41">
        <v>15</v>
      </c>
    </row>
    <row r="480" spans="1:9" x14ac:dyDescent="1.1499999999999999">
      <c r="A480" s="29"/>
      <c r="C480" s="29"/>
      <c r="D480" s="41">
        <v>1</v>
      </c>
      <c r="E480" s="40">
        <f>G13*100/2350</f>
        <v>29.937446808510639</v>
      </c>
      <c r="F480" s="40">
        <f>G21*100/2350</f>
        <v>37.776595744680854</v>
      </c>
      <c r="G480" s="40">
        <f>G26*100/2350</f>
        <v>13.723404255319149</v>
      </c>
    </row>
    <row r="481" spans="1:7" x14ac:dyDescent="1.1499999999999999">
      <c r="A481" s="29"/>
      <c r="C481" s="29"/>
      <c r="D481" s="41">
        <v>2</v>
      </c>
      <c r="E481" s="40">
        <f>G44*100/2350</f>
        <v>26.096170212765958</v>
      </c>
      <c r="F481" s="40">
        <f>G53*100/2350</f>
        <v>33.226382978723407</v>
      </c>
      <c r="G481" s="40">
        <f>G58*100/2350</f>
        <v>12.936170212765957</v>
      </c>
    </row>
    <row r="482" spans="1:7" x14ac:dyDescent="1.1499999999999999">
      <c r="A482" s="29"/>
      <c r="C482" s="29"/>
      <c r="D482" s="41">
        <v>3</v>
      </c>
      <c r="E482" s="40">
        <f>G74*100/2350</f>
        <v>22.657872340425531</v>
      </c>
      <c r="F482" s="40">
        <f>G83*100/2350</f>
        <v>34.299999999999997</v>
      </c>
      <c r="G482" s="40">
        <f>G88*100/2350</f>
        <v>9.9787234042553195</v>
      </c>
    </row>
    <row r="483" spans="1:7" x14ac:dyDescent="1.1499999999999999">
      <c r="A483" s="29"/>
      <c r="C483" s="29"/>
      <c r="D483" s="41">
        <v>4</v>
      </c>
      <c r="E483" s="40">
        <f>G106*100/2350</f>
        <v>27.36893617021277</v>
      </c>
      <c r="F483" s="40">
        <f>G114*100/2350</f>
        <v>40.774042553191492</v>
      </c>
      <c r="G483" s="40">
        <f>G119*100/2350</f>
        <v>16</v>
      </c>
    </row>
    <row r="484" spans="1:7" x14ac:dyDescent="1.1499999999999999">
      <c r="A484" s="29"/>
      <c r="C484" s="29"/>
      <c r="D484" s="41">
        <v>5</v>
      </c>
      <c r="E484" s="40">
        <f>G136*100/2350</f>
        <v>28.243404255319149</v>
      </c>
      <c r="F484" s="40">
        <f>G145*100/2350</f>
        <v>37.328510638297864</v>
      </c>
      <c r="G484" s="40">
        <f>G150*100/2350</f>
        <v>12.723404255319149</v>
      </c>
    </row>
    <row r="485" spans="1:7" x14ac:dyDescent="1.1499999999999999">
      <c r="A485" s="29"/>
      <c r="C485" s="29"/>
      <c r="D485" s="41" t="s">
        <v>136</v>
      </c>
      <c r="E485" s="73">
        <f>E480+E481+E482+E483+E484</f>
        <v>134.30382978723404</v>
      </c>
      <c r="F485" s="73">
        <f t="shared" ref="F485:G485" si="62">F480+F481+F482+F483+F484</f>
        <v>183.40553191489363</v>
      </c>
      <c r="G485" s="73">
        <f t="shared" si="62"/>
        <v>65.361702127659569</v>
      </c>
    </row>
    <row r="486" spans="1:7" x14ac:dyDescent="1.1499999999999999">
      <c r="A486" s="29"/>
      <c r="C486" s="29"/>
      <c r="D486" s="41" t="s">
        <v>137</v>
      </c>
      <c r="E486" s="42">
        <f>E485/5</f>
        <v>26.860765957446809</v>
      </c>
      <c r="F486" s="42">
        <f t="shared" ref="F486" si="63">F485/5</f>
        <v>36.681106382978726</v>
      </c>
      <c r="G486" s="114">
        <f>G485/5</f>
        <v>13.072340425531914</v>
      </c>
    </row>
    <row r="487" spans="1:7" x14ac:dyDescent="1.1499999999999999">
      <c r="A487" s="29"/>
      <c r="C487" s="29"/>
      <c r="D487" s="41">
        <v>6</v>
      </c>
      <c r="E487" s="42">
        <f>G167*100/2350</f>
        <v>24.950212765957442</v>
      </c>
      <c r="F487" s="42">
        <f>G177*100/2350</f>
        <v>38.612765957446811</v>
      </c>
      <c r="G487" s="114">
        <f>G182*100/2350</f>
        <v>13.106382978723405</v>
      </c>
    </row>
    <row r="488" spans="1:7" x14ac:dyDescent="1.1499999999999999">
      <c r="A488" s="29"/>
      <c r="C488" s="29"/>
      <c r="D488" s="41">
        <v>7</v>
      </c>
      <c r="E488" s="40">
        <f>G200*100/2350</f>
        <v>29.98</v>
      </c>
      <c r="F488" s="40">
        <f>G209*100/2350</f>
        <v>28.517446808510638</v>
      </c>
      <c r="G488" s="40">
        <f>G214*100/2350</f>
        <v>13.808510638297872</v>
      </c>
    </row>
    <row r="489" spans="1:7" x14ac:dyDescent="1.1499999999999999">
      <c r="A489" s="29"/>
      <c r="C489" s="29"/>
      <c r="D489" s="41">
        <v>8</v>
      </c>
      <c r="E489" s="40">
        <f>G231*100/2350</f>
        <v>22.872340425531913</v>
      </c>
      <c r="F489" s="40">
        <f>G240*100/2350</f>
        <v>34.370212765957447</v>
      </c>
      <c r="G489" s="40">
        <f>G245*100/2350</f>
        <v>14.723404255319149</v>
      </c>
    </row>
    <row r="490" spans="1:7" x14ac:dyDescent="1.1499999999999999">
      <c r="A490" s="29"/>
      <c r="C490" s="29"/>
      <c r="D490" s="41">
        <v>9</v>
      </c>
      <c r="E490" s="40">
        <f>G263*100/2350</f>
        <v>29.716170212765956</v>
      </c>
      <c r="F490" s="40">
        <f>G272*100/2350</f>
        <v>31.927659574468084</v>
      </c>
      <c r="G490" s="40">
        <f>G277*100/2350</f>
        <v>7.7872340425531918</v>
      </c>
    </row>
    <row r="491" spans="1:7" x14ac:dyDescent="1.1499999999999999">
      <c r="A491" s="29"/>
      <c r="C491" s="29"/>
      <c r="D491" s="41">
        <v>10</v>
      </c>
      <c r="E491" s="40">
        <f>G294*100/2350</f>
        <v>21.836595744680853</v>
      </c>
      <c r="F491" s="40">
        <f>G302*100/2350</f>
        <v>31.73744680851064</v>
      </c>
      <c r="G491" s="40">
        <f>G307*100/2350</f>
        <v>14.723404255319149</v>
      </c>
    </row>
    <row r="492" spans="1:7" x14ac:dyDescent="1.1499999999999999">
      <c r="A492" s="29"/>
      <c r="C492" s="29"/>
      <c r="D492" s="41" t="s">
        <v>136</v>
      </c>
      <c r="E492" s="73">
        <f>SUM(E487:E491)</f>
        <v>129.35531914893616</v>
      </c>
      <c r="F492" s="73">
        <f t="shared" ref="F492:G492" si="64">SUM(F487:F491)</f>
        <v>165.16553191489362</v>
      </c>
      <c r="G492" s="73">
        <f t="shared" si="64"/>
        <v>64.148936170212778</v>
      </c>
    </row>
    <row r="493" spans="1:7" x14ac:dyDescent="1.1499999999999999">
      <c r="A493" s="29"/>
      <c r="C493" s="29"/>
      <c r="D493" s="41" t="s">
        <v>137</v>
      </c>
      <c r="E493" s="42">
        <f>E492/5</f>
        <v>25.871063829787232</v>
      </c>
      <c r="F493" s="42">
        <f t="shared" ref="F493:G493" si="65">F492/5</f>
        <v>33.033106382978723</v>
      </c>
      <c r="G493" s="42">
        <f t="shared" si="65"/>
        <v>12.829787234042556</v>
      </c>
    </row>
    <row r="494" spans="1:7" x14ac:dyDescent="1.1499999999999999">
      <c r="A494" s="29"/>
      <c r="C494" s="29"/>
      <c r="D494" s="41">
        <v>11</v>
      </c>
      <c r="E494" s="40">
        <f>G325*100/2350</f>
        <v>31.001276595744681</v>
      </c>
      <c r="F494" s="40">
        <f>G335*100/2350</f>
        <v>47.479148936170212</v>
      </c>
      <c r="G494" s="40">
        <f>G340*100/2350</f>
        <v>11.170212765957446</v>
      </c>
    </row>
    <row r="495" spans="1:7" x14ac:dyDescent="1.1499999999999999">
      <c r="A495" s="29"/>
      <c r="C495" s="29"/>
      <c r="D495" s="41">
        <v>12</v>
      </c>
      <c r="E495" s="40">
        <f>G356*100/2350</f>
        <v>34.144680851063832</v>
      </c>
      <c r="F495" s="40">
        <f>G364*100/2350</f>
        <v>30.531489361702128</v>
      </c>
      <c r="G495" s="40">
        <f>G369*100/2350</f>
        <v>15.021276595744681</v>
      </c>
    </row>
    <row r="496" spans="1:7" x14ac:dyDescent="1.1499999999999999">
      <c r="A496" s="29"/>
      <c r="C496" s="29"/>
      <c r="D496" s="41">
        <v>13</v>
      </c>
      <c r="E496" s="40">
        <f>G385*100/2350</f>
        <v>20.010212765957448</v>
      </c>
      <c r="F496" s="40">
        <f>G394*100/2350</f>
        <v>31.046808510638296</v>
      </c>
      <c r="G496" s="40">
        <f>G399*100/2350</f>
        <v>11.978723404255319</v>
      </c>
    </row>
    <row r="497" spans="1:9" x14ac:dyDescent="1.1499999999999999">
      <c r="A497" s="29"/>
      <c r="C497" s="29"/>
      <c r="D497" s="41">
        <v>14</v>
      </c>
      <c r="E497" s="73">
        <f>G417*100/2350</f>
        <v>30.056595744680852</v>
      </c>
      <c r="F497" s="73">
        <f>G425*100/2350</f>
        <v>37.603829787234041</v>
      </c>
      <c r="G497" s="73">
        <f>G430*100/2350</f>
        <v>15.310638297872341</v>
      </c>
    </row>
    <row r="498" spans="1:9" x14ac:dyDescent="1.1499999999999999">
      <c r="A498" s="29"/>
      <c r="C498" s="29"/>
      <c r="D498" s="41">
        <v>15</v>
      </c>
      <c r="E498" s="73">
        <f>G446*100/2350</f>
        <v>21.383829787234042</v>
      </c>
      <c r="F498" s="73">
        <f>G455*100/2350</f>
        <v>33.403404255319145</v>
      </c>
      <c r="G498" s="73">
        <f>G460*100/2350</f>
        <v>9.9787234042553195</v>
      </c>
    </row>
    <row r="499" spans="1:9" x14ac:dyDescent="1.1499999999999999">
      <c r="A499" s="29"/>
      <c r="C499" s="29"/>
      <c r="D499" s="41" t="s">
        <v>136</v>
      </c>
      <c r="E499" s="73">
        <f>SUM(E494:E498)</f>
        <v>136.59659574468085</v>
      </c>
      <c r="F499" s="73">
        <f t="shared" ref="F499:G499" si="66">SUM(F494:F498)</f>
        <v>180.06468085106383</v>
      </c>
      <c r="G499" s="73">
        <f t="shared" si="66"/>
        <v>63.459574468085108</v>
      </c>
    </row>
    <row r="500" spans="1:9" x14ac:dyDescent="1.1499999999999999">
      <c r="A500" s="29"/>
      <c r="C500" s="29"/>
      <c r="D500" s="41" t="s">
        <v>137</v>
      </c>
      <c r="E500" s="42">
        <f>E499/5</f>
        <v>27.31931914893617</v>
      </c>
      <c r="F500" s="42">
        <f t="shared" ref="F500:G500" si="67">F499/5</f>
        <v>36.012936170212768</v>
      </c>
      <c r="G500" s="42">
        <f t="shared" si="67"/>
        <v>12.691914893617021</v>
      </c>
    </row>
    <row r="501" spans="1:9" x14ac:dyDescent="1.1499999999999999">
      <c r="A501" s="29"/>
      <c r="C501" s="29"/>
      <c r="E501" s="1"/>
      <c r="F501" s="1"/>
      <c r="G501" s="1"/>
      <c r="H501" s="166" t="s">
        <v>196</v>
      </c>
      <c r="I501" s="55" t="s">
        <v>197</v>
      </c>
    </row>
    <row r="502" spans="1:9" x14ac:dyDescent="1.1499999999999999">
      <c r="A502" s="55"/>
      <c r="B502" s="55" t="s">
        <v>193</v>
      </c>
      <c r="C502" s="55"/>
      <c r="D502" s="55"/>
      <c r="E502" s="55"/>
      <c r="F502" s="55"/>
      <c r="G502" s="55"/>
      <c r="H502" s="166">
        <v>100.66</v>
      </c>
      <c r="I502" s="170">
        <f>(I13+I44+I74+I106+I136+I167+I200+I231+I263+I294+I325+I356+I385+I417+I446)/15</f>
        <v>107.002</v>
      </c>
    </row>
    <row r="503" spans="1:9" x14ac:dyDescent="1.1499999999999999">
      <c r="A503" s="9"/>
      <c r="B503" s="55" t="s">
        <v>194</v>
      </c>
      <c r="C503" s="56"/>
      <c r="D503" s="55"/>
      <c r="E503" s="55"/>
      <c r="F503" s="55"/>
      <c r="G503" s="55"/>
      <c r="H503" s="166">
        <v>151.01</v>
      </c>
      <c r="I503" s="170">
        <f>(I21+I53+I83+I114+I145+I177+I209+I240+I272+I302+I335+I364+I394+I425+I455)/15</f>
        <v>150.38266666666667</v>
      </c>
    </row>
    <row r="504" spans="1:9" x14ac:dyDescent="1.1499999999999999">
      <c r="A504" s="55"/>
      <c r="B504" s="55" t="s">
        <v>195</v>
      </c>
      <c r="C504" s="55"/>
      <c r="D504" s="55"/>
      <c r="E504" s="55"/>
      <c r="F504" s="55"/>
      <c r="G504" s="55"/>
      <c r="H504" s="166">
        <v>75.5</v>
      </c>
      <c r="I504" s="170">
        <f>(I26+I58+I88+I119+I150+I182+I214+I245+I277+I307+I340+I369+I399+I430+I460)/15</f>
        <v>65.052666666666667</v>
      </c>
    </row>
    <row r="505" spans="1:9" x14ac:dyDescent="1.1499999999999999">
      <c r="A505" s="29"/>
      <c r="C505" s="29"/>
    </row>
    <row r="506" spans="1:9" x14ac:dyDescent="1.1499999999999999">
      <c r="A506" s="29"/>
      <c r="C506" s="29"/>
    </row>
    <row r="507" spans="1:9" x14ac:dyDescent="1.1499999999999999">
      <c r="A507" s="29"/>
      <c r="C507" s="29"/>
    </row>
    <row r="508" spans="1:9" x14ac:dyDescent="1.1499999999999999">
      <c r="A508" s="29"/>
      <c r="C508" s="29"/>
    </row>
    <row r="509" spans="1:9" x14ac:dyDescent="1.1499999999999999">
      <c r="A509" s="29"/>
      <c r="C509" s="29"/>
    </row>
    <row r="510" spans="1:9" x14ac:dyDescent="1.1499999999999999">
      <c r="A510" s="29"/>
      <c r="C510" s="29"/>
    </row>
    <row r="511" spans="1:9" x14ac:dyDescent="1.1499999999999999">
      <c r="A511" s="29"/>
      <c r="C511" s="29"/>
    </row>
    <row r="512" spans="1:9" x14ac:dyDescent="1.1499999999999999">
      <c r="A512" s="29"/>
      <c r="C512" s="29"/>
    </row>
    <row r="513" spans="1:3" x14ac:dyDescent="1.1499999999999999">
      <c r="A513" s="29"/>
      <c r="C513" s="29"/>
    </row>
    <row r="514" spans="1:3" x14ac:dyDescent="1.1499999999999999">
      <c r="A514" s="29"/>
      <c r="C514" s="29"/>
    </row>
    <row r="515" spans="1:3" x14ac:dyDescent="1.1499999999999999">
      <c r="A515" s="29"/>
      <c r="C515" s="29"/>
    </row>
    <row r="516" spans="1:3" x14ac:dyDescent="1.1499999999999999">
      <c r="A516" s="29"/>
      <c r="C516" s="29"/>
    </row>
  </sheetData>
  <mergeCells count="205">
    <mergeCell ref="I315:I316"/>
    <mergeCell ref="I348:I349"/>
    <mergeCell ref="I377:I378"/>
    <mergeCell ref="I407:I408"/>
    <mergeCell ref="I438:I439"/>
    <mergeCell ref="I3:I4"/>
    <mergeCell ref="I34:I35"/>
    <mergeCell ref="I66:I67"/>
    <mergeCell ref="I96:I97"/>
    <mergeCell ref="I127:I128"/>
    <mergeCell ref="I158:I159"/>
    <mergeCell ref="I190:I191"/>
    <mergeCell ref="I222:I223"/>
    <mergeCell ref="I253:I254"/>
    <mergeCell ref="A37:G37"/>
    <mergeCell ref="A6:G6"/>
    <mergeCell ref="A14:G14"/>
    <mergeCell ref="A22:G22"/>
    <mergeCell ref="A27:G27"/>
    <mergeCell ref="A32:G32"/>
    <mergeCell ref="A33:G33"/>
    <mergeCell ref="A45:G45"/>
    <mergeCell ref="I285:I286"/>
    <mergeCell ref="A54:G54"/>
    <mergeCell ref="A59:G59"/>
    <mergeCell ref="A64:G64"/>
    <mergeCell ref="A65:G65"/>
    <mergeCell ref="A66:A67"/>
    <mergeCell ref="B66:B67"/>
    <mergeCell ref="C66:C67"/>
    <mergeCell ref="D66:F66"/>
    <mergeCell ref="G66:G67"/>
    <mergeCell ref="A96:A97"/>
    <mergeCell ref="B96:B97"/>
    <mergeCell ref="C96:C97"/>
    <mergeCell ref="D96:F96"/>
    <mergeCell ref="G96:G97"/>
    <mergeCell ref="A99:G99"/>
    <mergeCell ref="A1:G1"/>
    <mergeCell ref="A2:G2"/>
    <mergeCell ref="A3:A4"/>
    <mergeCell ref="B3:B4"/>
    <mergeCell ref="C3:C4"/>
    <mergeCell ref="D3:F3"/>
    <mergeCell ref="G3:G4"/>
    <mergeCell ref="A34:A35"/>
    <mergeCell ref="B34:B35"/>
    <mergeCell ref="C34:C35"/>
    <mergeCell ref="D34:F34"/>
    <mergeCell ref="G34:G35"/>
    <mergeCell ref="A69:G69"/>
    <mergeCell ref="A75:G75"/>
    <mergeCell ref="A84:G84"/>
    <mergeCell ref="A89:G89"/>
    <mergeCell ref="A94:G94"/>
    <mergeCell ref="A95:G95"/>
    <mergeCell ref="A107:G107"/>
    <mergeCell ref="A115:G115"/>
    <mergeCell ref="A120:G120"/>
    <mergeCell ref="A125:G125"/>
    <mergeCell ref="A126:G126"/>
    <mergeCell ref="A127:A128"/>
    <mergeCell ref="B127:B128"/>
    <mergeCell ref="C127:C128"/>
    <mergeCell ref="D127:F127"/>
    <mergeCell ref="G127:G128"/>
    <mergeCell ref="A158:A159"/>
    <mergeCell ref="B158:B159"/>
    <mergeCell ref="C158:C159"/>
    <mergeCell ref="D158:F158"/>
    <mergeCell ref="G158:G159"/>
    <mergeCell ref="A161:G161"/>
    <mergeCell ref="A130:G130"/>
    <mergeCell ref="A137:G137"/>
    <mergeCell ref="A146:G146"/>
    <mergeCell ref="A151:G151"/>
    <mergeCell ref="A156:G156"/>
    <mergeCell ref="A157:G157"/>
    <mergeCell ref="A168:G168"/>
    <mergeCell ref="A178:G178"/>
    <mergeCell ref="A183:G183"/>
    <mergeCell ref="A188:G188"/>
    <mergeCell ref="A189:G189"/>
    <mergeCell ref="A190:A191"/>
    <mergeCell ref="B190:B191"/>
    <mergeCell ref="C190:C191"/>
    <mergeCell ref="D190:F190"/>
    <mergeCell ref="G190:G191"/>
    <mergeCell ref="A222:A223"/>
    <mergeCell ref="B222:B223"/>
    <mergeCell ref="C222:C223"/>
    <mergeCell ref="D222:F222"/>
    <mergeCell ref="G222:G223"/>
    <mergeCell ref="A225:G225"/>
    <mergeCell ref="A193:G193"/>
    <mergeCell ref="A201:G201"/>
    <mergeCell ref="A210:G210"/>
    <mergeCell ref="A215:G215"/>
    <mergeCell ref="A220:G220"/>
    <mergeCell ref="A221:G221"/>
    <mergeCell ref="A256:G256"/>
    <mergeCell ref="A264:G264"/>
    <mergeCell ref="A273:G273"/>
    <mergeCell ref="A278:G278"/>
    <mergeCell ref="A283:G283"/>
    <mergeCell ref="A284:G284"/>
    <mergeCell ref="A232:G232"/>
    <mergeCell ref="A241:G241"/>
    <mergeCell ref="A246:G246"/>
    <mergeCell ref="A251:G251"/>
    <mergeCell ref="A252:G252"/>
    <mergeCell ref="A253:A254"/>
    <mergeCell ref="B253:B254"/>
    <mergeCell ref="C253:C254"/>
    <mergeCell ref="D253:F253"/>
    <mergeCell ref="G253:G254"/>
    <mergeCell ref="A341:G341"/>
    <mergeCell ref="A346:G346"/>
    <mergeCell ref="A347:G347"/>
    <mergeCell ref="A295:G295"/>
    <mergeCell ref="A303:G303"/>
    <mergeCell ref="A308:G308"/>
    <mergeCell ref="A313:G313"/>
    <mergeCell ref="A314:G314"/>
    <mergeCell ref="A315:A316"/>
    <mergeCell ref="A285:A286"/>
    <mergeCell ref="B285:B286"/>
    <mergeCell ref="C285:C286"/>
    <mergeCell ref="D285:F285"/>
    <mergeCell ref="G285:G286"/>
    <mergeCell ref="A288:G288"/>
    <mergeCell ref="A318:G318"/>
    <mergeCell ref="A326:G326"/>
    <mergeCell ref="A336:G336"/>
    <mergeCell ref="A377:A378"/>
    <mergeCell ref="B377:B378"/>
    <mergeCell ref="C377:C378"/>
    <mergeCell ref="D377:F377"/>
    <mergeCell ref="G377:G378"/>
    <mergeCell ref="A357:G357"/>
    <mergeCell ref="A365:G365"/>
    <mergeCell ref="A370:G370"/>
    <mergeCell ref="A348:A349"/>
    <mergeCell ref="B348:B349"/>
    <mergeCell ref="C348:C349"/>
    <mergeCell ref="D348:F348"/>
    <mergeCell ref="G348:G349"/>
    <mergeCell ref="A351:G351"/>
    <mergeCell ref="A471:C471"/>
    <mergeCell ref="A472:C472"/>
    <mergeCell ref="A380:G380"/>
    <mergeCell ref="A386:G386"/>
    <mergeCell ref="A441:G441"/>
    <mergeCell ref="A447:G447"/>
    <mergeCell ref="A456:G456"/>
    <mergeCell ref="A461:G461"/>
    <mergeCell ref="A473:C473"/>
    <mergeCell ref="A467:C468"/>
    <mergeCell ref="D467:F467"/>
    <mergeCell ref="G467:G468"/>
    <mergeCell ref="C407:C408"/>
    <mergeCell ref="D407:F407"/>
    <mergeCell ref="G407:G408"/>
    <mergeCell ref="A410:G410"/>
    <mergeCell ref="A418:G418"/>
    <mergeCell ref="A436:G436"/>
    <mergeCell ref="A437:G437"/>
    <mergeCell ref="A438:A439"/>
    <mergeCell ref="B438:B439"/>
    <mergeCell ref="C438:C439"/>
    <mergeCell ref="D438:F438"/>
    <mergeCell ref="G438:G439"/>
    <mergeCell ref="A469:C469"/>
    <mergeCell ref="A470:C470"/>
    <mergeCell ref="A395:G395"/>
    <mergeCell ref="A375:G375"/>
    <mergeCell ref="A376:G376"/>
    <mergeCell ref="H285:H286"/>
    <mergeCell ref="H315:H316"/>
    <mergeCell ref="H348:H349"/>
    <mergeCell ref="H467:H468"/>
    <mergeCell ref="H377:H378"/>
    <mergeCell ref="H407:H408"/>
    <mergeCell ref="H438:H439"/>
    <mergeCell ref="A466:H466"/>
    <mergeCell ref="A400:G400"/>
    <mergeCell ref="A405:G405"/>
    <mergeCell ref="A406:G406"/>
    <mergeCell ref="A407:A408"/>
    <mergeCell ref="B407:B408"/>
    <mergeCell ref="A426:G426"/>
    <mergeCell ref="A431:G431"/>
    <mergeCell ref="B315:B316"/>
    <mergeCell ref="C315:C316"/>
    <mergeCell ref="D315:F315"/>
    <mergeCell ref="G315:G316"/>
    <mergeCell ref="H3:H4"/>
    <mergeCell ref="H34:H35"/>
    <mergeCell ref="H66:H67"/>
    <mergeCell ref="H96:H97"/>
    <mergeCell ref="H127:H128"/>
    <mergeCell ref="H158:H159"/>
    <mergeCell ref="H190:H191"/>
    <mergeCell ref="H222:H223"/>
    <mergeCell ref="H253:H254"/>
  </mergeCells>
  <pageMargins left="0.39370078740157483" right="0.39370078740157483" top="0.39370078740157483" bottom="0.39370078740157483" header="0.39370078740157483" footer="0.39370078740157483"/>
  <pageSetup paperSize="9" scale="16" fitToHeight="29" orientation="portrait" r:id="rId1"/>
  <headerFooter alignWithMargins="0"/>
  <rowBreaks count="15" manualBreakCount="15">
    <brk id="31" max="8" man="1"/>
    <brk id="63" max="8" man="1"/>
    <brk id="93" max="8" man="1"/>
    <brk id="124" max="8" man="1"/>
    <brk id="155" max="8" man="1"/>
    <brk id="187" max="8" man="1"/>
    <brk id="219" max="8" man="1"/>
    <brk id="250" max="8" man="1"/>
    <brk id="282" max="8" man="1"/>
    <brk id="312" max="8" man="1"/>
    <brk id="345" max="8" man="1"/>
    <brk id="374" max="8" man="1"/>
    <brk id="404" max="8" man="1"/>
    <brk id="435" max="8" man="1"/>
    <brk id="46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530"/>
  <sheetViews>
    <sheetView view="pageBreakPreview" topLeftCell="P410" zoomScale="25" zoomScaleNormal="70" zoomScaleSheetLayoutView="25" workbookViewId="0">
      <selection activeCell="I389" activeCellId="20" sqref="I390 I390 I389 I391 I392 I392 I392 I390 I389 I391 I389 I390 I391 I393 I392 I393 I396 I392 I394 I397 I389"/>
    </sheetView>
  </sheetViews>
  <sheetFormatPr defaultColWidth="27.5703125" defaultRowHeight="83.25" x14ac:dyDescent="1.1499999999999999"/>
  <cols>
    <col min="1" max="1" width="45" style="43" customWidth="1"/>
    <col min="2" max="2" width="181.28515625" style="29" customWidth="1"/>
    <col min="3" max="3" width="44.42578125" style="43" customWidth="1"/>
    <col min="4" max="4" width="37.5703125" style="43" customWidth="1"/>
    <col min="5" max="5" width="45.28515625" style="43" customWidth="1"/>
    <col min="6" max="6" width="43" style="43" customWidth="1"/>
    <col min="7" max="7" width="38.42578125" style="43" customWidth="1"/>
    <col min="8" max="8" width="38.7109375" style="43" customWidth="1"/>
    <col min="9" max="9" width="42.140625" style="43" customWidth="1"/>
    <col min="10" max="10" width="53.85546875" style="43" customWidth="1"/>
    <col min="11" max="11" width="33.85546875" style="43" customWidth="1"/>
    <col min="12" max="12" width="38.7109375" style="43" customWidth="1"/>
    <col min="13" max="13" width="43.42578125" style="24" customWidth="1"/>
    <col min="14" max="14" width="67" style="27" customWidth="1"/>
    <col min="15" max="15" width="52.140625" style="9" customWidth="1"/>
    <col min="16" max="16" width="46.42578125" style="43" customWidth="1"/>
    <col min="17" max="17" width="39.85546875" style="43" customWidth="1"/>
    <col min="18" max="18" width="39" style="43" customWidth="1"/>
    <col min="19" max="19" width="31.85546875" style="43" customWidth="1"/>
    <col min="20" max="20" width="36.42578125" style="43" customWidth="1"/>
    <col min="21" max="21" width="35" style="43" customWidth="1"/>
    <col min="22" max="22" width="37.140625" style="43" customWidth="1"/>
    <col min="23" max="23" width="47" style="43" customWidth="1"/>
    <col min="24" max="24" width="31" style="43" customWidth="1"/>
    <col min="25" max="25" width="33.85546875" style="43" customWidth="1"/>
    <col min="26" max="26" width="33.85546875" style="24" customWidth="1"/>
    <col min="27" max="27" width="35.28515625" style="1" customWidth="1"/>
    <col min="28" max="32" width="36.42578125" style="23" customWidth="1"/>
    <col min="33" max="33" width="36.140625" style="24" customWidth="1"/>
    <col min="34" max="16384" width="27.5703125" style="29"/>
  </cols>
  <sheetData>
    <row r="1" spans="1:147" s="17" customFormat="1" x14ac:dyDescent="1.1499999999999999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</row>
    <row r="2" spans="1:147" s="1" customFormat="1" x14ac:dyDescent="1.1499999999999999">
      <c r="A2" s="232" t="s">
        <v>138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</row>
    <row r="3" spans="1:147" s="18" customFormat="1" ht="84" thickBot="1" x14ac:dyDescent="1.2">
      <c r="A3" s="232" t="s">
        <v>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</row>
    <row r="4" spans="1:147" ht="70.5" customHeight="1" x14ac:dyDescent="1.1499999999999999">
      <c r="A4" s="244" t="s">
        <v>3</v>
      </c>
      <c r="B4" s="232" t="s">
        <v>4</v>
      </c>
      <c r="C4" s="245" t="s">
        <v>5</v>
      </c>
      <c r="D4" s="245" t="s">
        <v>6</v>
      </c>
      <c r="E4" s="245" t="s">
        <v>7</v>
      </c>
      <c r="F4" s="245" t="s">
        <v>8</v>
      </c>
      <c r="G4" s="245" t="s">
        <v>9</v>
      </c>
      <c r="H4" s="245" t="s">
        <v>10</v>
      </c>
      <c r="I4" s="245" t="s">
        <v>11</v>
      </c>
      <c r="J4" s="245" t="s">
        <v>12</v>
      </c>
      <c r="K4" s="245" t="s">
        <v>13</v>
      </c>
      <c r="L4" s="245" t="s">
        <v>14</v>
      </c>
      <c r="M4" s="245" t="s">
        <v>15</v>
      </c>
      <c r="N4" s="245" t="s">
        <v>16</v>
      </c>
      <c r="O4" s="245" t="s">
        <v>17</v>
      </c>
      <c r="P4" s="245" t="s">
        <v>18</v>
      </c>
      <c r="Q4" s="245" t="s">
        <v>19</v>
      </c>
      <c r="R4" s="245" t="s">
        <v>20</v>
      </c>
      <c r="S4" s="245" t="s">
        <v>21</v>
      </c>
      <c r="T4" s="245" t="s">
        <v>22</v>
      </c>
      <c r="U4" s="245" t="s">
        <v>23</v>
      </c>
      <c r="V4" s="245" t="s">
        <v>24</v>
      </c>
      <c r="W4" s="245" t="s">
        <v>25</v>
      </c>
      <c r="X4" s="245" t="s">
        <v>26</v>
      </c>
      <c r="Y4" s="245" t="s">
        <v>27</v>
      </c>
      <c r="Z4" s="245" t="s">
        <v>28</v>
      </c>
      <c r="AA4" s="246" t="s">
        <v>29</v>
      </c>
      <c r="AB4" s="245" t="s">
        <v>30</v>
      </c>
      <c r="AC4" s="246" t="s">
        <v>31</v>
      </c>
      <c r="AD4" s="245" t="s">
        <v>32</v>
      </c>
      <c r="AE4" s="245" t="s">
        <v>33</v>
      </c>
      <c r="AF4" s="245" t="s">
        <v>34</v>
      </c>
      <c r="AG4" s="245" t="s">
        <v>35</v>
      </c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</row>
    <row r="5" spans="1:147" ht="409.6" customHeight="1" x14ac:dyDescent="1.1499999999999999">
      <c r="A5" s="244"/>
      <c r="B5" s="232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6"/>
      <c r="AB5" s="245"/>
      <c r="AC5" s="246"/>
      <c r="AD5" s="245"/>
      <c r="AE5" s="245"/>
      <c r="AF5" s="245"/>
      <c r="AG5" s="245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</row>
    <row r="6" spans="1:147" ht="84" thickBot="1" x14ac:dyDescent="1.2">
      <c r="A6" s="3">
        <v>1</v>
      </c>
      <c r="B6" s="4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 t="s">
        <v>36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  <c r="Y6" s="3">
        <v>25</v>
      </c>
      <c r="Z6" s="3">
        <v>26</v>
      </c>
      <c r="AA6" s="4">
        <v>27</v>
      </c>
      <c r="AB6" s="3">
        <v>28</v>
      </c>
      <c r="AC6" s="3">
        <v>29</v>
      </c>
      <c r="AD6" s="3">
        <v>30</v>
      </c>
      <c r="AE6" s="3">
        <v>31</v>
      </c>
      <c r="AF6" s="3">
        <v>32</v>
      </c>
      <c r="AG6" s="5">
        <v>33</v>
      </c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</row>
    <row r="7" spans="1:147" s="45" customFormat="1" ht="84" thickBot="1" x14ac:dyDescent="1.2">
      <c r="A7" s="232" t="s">
        <v>109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</row>
    <row r="8" spans="1:147" s="19" customFormat="1" ht="110.25" customHeight="1" x14ac:dyDescent="1.1499999999999999">
      <c r="A8" s="3">
        <v>9</v>
      </c>
      <c r="B8" s="7" t="s">
        <v>161</v>
      </c>
      <c r="C8" s="3"/>
      <c r="D8" s="3"/>
      <c r="E8" s="3"/>
      <c r="F8" s="3">
        <v>54</v>
      </c>
      <c r="G8" s="3"/>
      <c r="H8" s="3"/>
      <c r="I8" s="3"/>
      <c r="J8" s="3"/>
      <c r="K8" s="3"/>
      <c r="L8" s="3"/>
      <c r="M8" s="3"/>
      <c r="N8" s="3"/>
      <c r="O8" s="3"/>
      <c r="P8" s="3"/>
      <c r="Q8" s="3">
        <v>123</v>
      </c>
      <c r="R8" s="3"/>
      <c r="S8" s="3"/>
      <c r="T8" s="3"/>
      <c r="U8" s="3"/>
      <c r="V8" s="3">
        <v>6</v>
      </c>
      <c r="W8" s="3"/>
      <c r="X8" s="3"/>
      <c r="Y8" s="3">
        <v>6</v>
      </c>
      <c r="Z8" s="3"/>
      <c r="AA8" s="8"/>
      <c r="AB8" s="3"/>
      <c r="AC8" s="3"/>
      <c r="AD8" s="3"/>
      <c r="AE8" s="3"/>
      <c r="AF8" s="3"/>
      <c r="AG8" s="9"/>
      <c r="AH8" s="12"/>
    </row>
    <row r="9" spans="1:147" s="19" customFormat="1" ht="110.25" customHeight="1" x14ac:dyDescent="1.1499999999999999">
      <c r="A9" s="208">
        <v>59</v>
      </c>
      <c r="B9" s="7" t="s">
        <v>204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>
        <v>10</v>
      </c>
      <c r="W9" s="208"/>
      <c r="X9" s="208"/>
      <c r="Y9" s="208"/>
      <c r="Z9" s="208"/>
      <c r="AA9" s="207"/>
      <c r="AB9" s="208"/>
      <c r="AC9" s="208"/>
      <c r="AD9" s="208"/>
      <c r="AE9" s="208"/>
      <c r="AF9" s="208"/>
      <c r="AG9" s="9"/>
      <c r="AH9" s="12"/>
    </row>
    <row r="10" spans="1:147" s="19" customFormat="1" x14ac:dyDescent="1.1499999999999999">
      <c r="A10" s="128">
        <v>13</v>
      </c>
      <c r="B10" s="7" t="s">
        <v>80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>
        <v>20</v>
      </c>
      <c r="U10" s="128"/>
      <c r="V10" s="128"/>
      <c r="W10" s="128"/>
      <c r="X10" s="128"/>
      <c r="Y10" s="128"/>
      <c r="Z10" s="128"/>
      <c r="AA10" s="127"/>
      <c r="AB10" s="128"/>
      <c r="AC10" s="128"/>
      <c r="AD10" s="128"/>
      <c r="AE10" s="128"/>
      <c r="AF10" s="128"/>
      <c r="AG10" s="9"/>
      <c r="AH10" s="12"/>
    </row>
    <row r="11" spans="1:147" s="19" customFormat="1" x14ac:dyDescent="1.1499999999999999">
      <c r="A11" s="128">
        <v>36</v>
      </c>
      <c r="B11" s="7" t="s">
        <v>39</v>
      </c>
      <c r="C11" s="128"/>
      <c r="D11" s="128"/>
      <c r="E11" s="128"/>
      <c r="F11" s="128"/>
      <c r="G11" s="128"/>
      <c r="H11" s="128"/>
      <c r="I11" s="10"/>
      <c r="J11" s="10"/>
      <c r="K11" s="128"/>
      <c r="L11" s="128"/>
      <c r="M11" s="128"/>
      <c r="N11" s="128"/>
      <c r="O11" s="128"/>
      <c r="P11" s="128"/>
      <c r="Q11" s="128">
        <v>100</v>
      </c>
      <c r="R11" s="128"/>
      <c r="S11" s="128"/>
      <c r="T11" s="128"/>
      <c r="U11" s="128"/>
      <c r="V11" s="128"/>
      <c r="W11" s="128"/>
      <c r="X11" s="128"/>
      <c r="Y11" s="128">
        <v>20</v>
      </c>
      <c r="Z11" s="128"/>
      <c r="AA11" s="127"/>
      <c r="AB11" s="128">
        <v>4</v>
      </c>
      <c r="AC11" s="128"/>
      <c r="AD11" s="128"/>
      <c r="AE11" s="128"/>
      <c r="AF11" s="128"/>
      <c r="AG11" s="9"/>
    </row>
    <row r="12" spans="1:147" s="19" customFormat="1" ht="91.5" customHeight="1" x14ac:dyDescent="1.1499999999999999">
      <c r="A12" s="189">
        <v>70</v>
      </c>
      <c r="B12" s="7" t="s">
        <v>40</v>
      </c>
      <c r="C12" s="189"/>
      <c r="D12" s="189"/>
      <c r="E12" s="189"/>
      <c r="F12" s="189"/>
      <c r="G12" s="189"/>
      <c r="H12" s="189"/>
      <c r="I12" s="189"/>
      <c r="J12" s="10">
        <v>120</v>
      </c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8"/>
      <c r="AB12" s="189"/>
      <c r="AC12" s="189"/>
      <c r="AD12" s="189"/>
      <c r="AE12" s="189"/>
      <c r="AF12" s="189"/>
      <c r="AG12" s="9"/>
    </row>
    <row r="13" spans="1:147" s="19" customFormat="1" ht="97.5" customHeight="1" x14ac:dyDescent="1.1499999999999999">
      <c r="A13" s="128" t="s">
        <v>41</v>
      </c>
      <c r="B13" s="7" t="s">
        <v>42</v>
      </c>
      <c r="C13" s="128">
        <v>40</v>
      </c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7"/>
      <c r="AB13" s="128"/>
      <c r="AC13" s="128"/>
      <c r="AD13" s="128"/>
      <c r="AE13" s="128"/>
      <c r="AF13" s="128"/>
      <c r="AG13" s="9"/>
      <c r="AH13" s="197"/>
    </row>
    <row r="14" spans="1:147" ht="84" thickBot="1" x14ac:dyDescent="1.2">
      <c r="A14" s="3"/>
      <c r="B14" s="7" t="s">
        <v>43</v>
      </c>
      <c r="C14" s="3">
        <f t="shared" ref="C14:AG14" si="0">SUM(C8:C13)</f>
        <v>40</v>
      </c>
      <c r="D14" s="3">
        <f t="shared" si="0"/>
        <v>0</v>
      </c>
      <c r="E14" s="3">
        <f t="shared" si="0"/>
        <v>0</v>
      </c>
      <c r="F14" s="3">
        <f t="shared" si="0"/>
        <v>54</v>
      </c>
      <c r="G14" s="3">
        <f t="shared" si="0"/>
        <v>0</v>
      </c>
      <c r="H14" s="3">
        <f t="shared" si="0"/>
        <v>0</v>
      </c>
      <c r="I14" s="3">
        <f t="shared" si="0"/>
        <v>0</v>
      </c>
      <c r="J14" s="3">
        <f t="shared" si="0"/>
        <v>120</v>
      </c>
      <c r="K14" s="3">
        <f t="shared" si="0"/>
        <v>0</v>
      </c>
      <c r="L14" s="3">
        <f t="shared" si="0"/>
        <v>0</v>
      </c>
      <c r="M14" s="3">
        <f t="shared" si="0"/>
        <v>0</v>
      </c>
      <c r="N14" s="3">
        <f t="shared" si="0"/>
        <v>0</v>
      </c>
      <c r="O14" s="3">
        <f t="shared" si="0"/>
        <v>0</v>
      </c>
      <c r="P14" s="3">
        <f t="shared" si="0"/>
        <v>0</v>
      </c>
      <c r="Q14" s="3">
        <f t="shared" si="0"/>
        <v>223</v>
      </c>
      <c r="R14" s="3">
        <f t="shared" si="0"/>
        <v>0</v>
      </c>
      <c r="S14" s="3">
        <f t="shared" si="0"/>
        <v>0</v>
      </c>
      <c r="T14" s="3">
        <f t="shared" si="0"/>
        <v>20</v>
      </c>
      <c r="U14" s="3">
        <f t="shared" si="0"/>
        <v>0</v>
      </c>
      <c r="V14" s="3">
        <f t="shared" si="0"/>
        <v>16</v>
      </c>
      <c r="W14" s="3">
        <f t="shared" si="0"/>
        <v>0</v>
      </c>
      <c r="X14" s="3">
        <f t="shared" si="0"/>
        <v>0</v>
      </c>
      <c r="Y14" s="3">
        <f t="shared" si="0"/>
        <v>26</v>
      </c>
      <c r="Z14" s="3">
        <f t="shared" si="0"/>
        <v>0</v>
      </c>
      <c r="AA14" s="8">
        <f t="shared" si="0"/>
        <v>0</v>
      </c>
      <c r="AB14" s="3">
        <f t="shared" si="0"/>
        <v>4</v>
      </c>
      <c r="AC14" s="3">
        <f t="shared" si="0"/>
        <v>0</v>
      </c>
      <c r="AD14" s="3">
        <f t="shared" si="0"/>
        <v>0</v>
      </c>
      <c r="AE14" s="3">
        <f t="shared" si="0"/>
        <v>0</v>
      </c>
      <c r="AF14" s="3">
        <f t="shared" si="0"/>
        <v>0</v>
      </c>
      <c r="AG14" s="126">
        <f t="shared" si="0"/>
        <v>0</v>
      </c>
      <c r="AH14" s="190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</row>
    <row r="15" spans="1:147" s="2" customFormat="1" ht="84" thickBot="1" x14ac:dyDescent="1.2">
      <c r="A15" s="232" t="s">
        <v>111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3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</row>
    <row r="16" spans="1:147" ht="162" customHeight="1" x14ac:dyDescent="1.1499999999999999">
      <c r="A16" s="3">
        <v>47</v>
      </c>
      <c r="B16" s="7" t="s">
        <v>170</v>
      </c>
      <c r="C16" s="3"/>
      <c r="D16" s="3"/>
      <c r="E16" s="3"/>
      <c r="F16" s="3"/>
      <c r="G16" s="3"/>
      <c r="H16" s="3"/>
      <c r="I16" s="3">
        <v>95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>
        <v>6</v>
      </c>
      <c r="X16" s="3"/>
      <c r="Y16" s="3"/>
      <c r="Z16" s="3"/>
      <c r="AA16" s="8"/>
      <c r="AB16" s="3"/>
      <c r="AC16" s="3"/>
      <c r="AD16" s="3"/>
      <c r="AE16" s="3"/>
      <c r="AF16" s="3"/>
      <c r="AG16" s="198"/>
      <c r="AH16" s="12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</row>
    <row r="17" spans="1:147" ht="168.75" customHeight="1" x14ac:dyDescent="1.1499999999999999">
      <c r="A17" s="128">
        <v>40</v>
      </c>
      <c r="B17" s="7" t="s">
        <v>45</v>
      </c>
      <c r="C17" s="128"/>
      <c r="D17" s="128"/>
      <c r="E17" s="128"/>
      <c r="F17" s="128"/>
      <c r="G17" s="128">
        <v>10</v>
      </c>
      <c r="H17" s="128">
        <v>75</v>
      </c>
      <c r="I17" s="128">
        <v>29.01</v>
      </c>
      <c r="J17" s="128"/>
      <c r="K17" s="128"/>
      <c r="L17" s="128"/>
      <c r="M17" s="128">
        <v>16</v>
      </c>
      <c r="N17" s="128"/>
      <c r="O17" s="128"/>
      <c r="P17" s="128"/>
      <c r="Q17" s="128"/>
      <c r="R17" s="128"/>
      <c r="S17" s="128"/>
      <c r="T17" s="128"/>
      <c r="U17" s="128"/>
      <c r="V17" s="128"/>
      <c r="W17" s="128">
        <v>2.5</v>
      </c>
      <c r="X17" s="128"/>
      <c r="Y17" s="128"/>
      <c r="Z17" s="128"/>
      <c r="AA17" s="127"/>
      <c r="AB17" s="128"/>
      <c r="AC17" s="128"/>
      <c r="AD17" s="128"/>
      <c r="AE17" s="128"/>
      <c r="AF17" s="128"/>
      <c r="AG17" s="198"/>
      <c r="AH17" s="12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</row>
    <row r="18" spans="1:147" ht="104.25" customHeight="1" x14ac:dyDescent="1.1499999999999999">
      <c r="A18" s="128">
        <v>90</v>
      </c>
      <c r="B18" s="7" t="s">
        <v>166</v>
      </c>
      <c r="C18" s="128"/>
      <c r="D18" s="128"/>
      <c r="E18" s="128"/>
      <c r="F18" s="128"/>
      <c r="G18" s="128"/>
      <c r="H18" s="128">
        <v>119</v>
      </c>
      <c r="I18" s="128">
        <v>46.7</v>
      </c>
      <c r="J18" s="128"/>
      <c r="K18" s="128"/>
      <c r="L18" s="128"/>
      <c r="M18" s="128">
        <v>63</v>
      </c>
      <c r="N18" s="128"/>
      <c r="O18" s="128"/>
      <c r="P18" s="128"/>
      <c r="Q18" s="128"/>
      <c r="R18" s="128"/>
      <c r="S18" s="128"/>
      <c r="T18" s="128"/>
      <c r="U18" s="128"/>
      <c r="V18" s="128"/>
      <c r="W18" s="128">
        <v>7</v>
      </c>
      <c r="X18" s="128"/>
      <c r="Y18" s="128"/>
      <c r="Z18" s="128"/>
      <c r="AA18" s="127"/>
      <c r="AB18" s="128"/>
      <c r="AC18" s="128"/>
      <c r="AD18" s="128"/>
      <c r="AE18" s="128"/>
      <c r="AF18" s="128"/>
      <c r="AG18" s="128"/>
      <c r="AH18" s="12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</row>
    <row r="19" spans="1:147" ht="102" customHeight="1" x14ac:dyDescent="1.1499999999999999">
      <c r="A19" s="128">
        <v>30</v>
      </c>
      <c r="B19" s="7" t="s">
        <v>81</v>
      </c>
      <c r="C19" s="128"/>
      <c r="D19" s="128"/>
      <c r="E19" s="128"/>
      <c r="F19" s="128"/>
      <c r="G19" s="128"/>
      <c r="H19" s="128"/>
      <c r="I19" s="128"/>
      <c r="J19" s="128">
        <v>7</v>
      </c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>
        <v>15</v>
      </c>
      <c r="Z19" s="128"/>
      <c r="AA19" s="4">
        <v>1</v>
      </c>
      <c r="AB19" s="128"/>
      <c r="AC19" s="128"/>
      <c r="AD19" s="128"/>
      <c r="AE19" s="128"/>
      <c r="AF19" s="128"/>
      <c r="AG19" s="9"/>
      <c r="AH19" s="12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</row>
    <row r="20" spans="1:147" x14ac:dyDescent="1.1499999999999999">
      <c r="A20" s="3" t="s">
        <v>41</v>
      </c>
      <c r="B20" s="7" t="s">
        <v>5</v>
      </c>
      <c r="C20" s="3">
        <v>50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8"/>
      <c r="AB20" s="3"/>
      <c r="AC20" s="3"/>
      <c r="AD20" s="3"/>
      <c r="AE20" s="3"/>
      <c r="AF20" s="3"/>
      <c r="AG20" s="3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</row>
    <row r="21" spans="1:147" x14ac:dyDescent="1.1499999999999999">
      <c r="A21" s="3" t="s">
        <v>41</v>
      </c>
      <c r="B21" s="7" t="s">
        <v>6</v>
      </c>
      <c r="C21" s="3"/>
      <c r="D21" s="3">
        <v>30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8"/>
      <c r="AB21" s="3"/>
      <c r="AC21" s="3"/>
      <c r="AD21" s="3"/>
      <c r="AE21" s="3"/>
      <c r="AF21" s="3"/>
      <c r="AG21" s="3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</row>
    <row r="22" spans="1:147" x14ac:dyDescent="1.1499999999999999">
      <c r="A22" s="3"/>
      <c r="B22" s="7" t="s">
        <v>43</v>
      </c>
      <c r="C22" s="3">
        <f>C16+C17+C18+C19+C20+C21</f>
        <v>50</v>
      </c>
      <c r="D22" s="128">
        <f t="shared" ref="D22:AG22" si="1">D16+D17+D18+D19+D20+D21</f>
        <v>30</v>
      </c>
      <c r="E22" s="128">
        <f t="shared" si="1"/>
        <v>0</v>
      </c>
      <c r="F22" s="128">
        <f t="shared" si="1"/>
        <v>0</v>
      </c>
      <c r="G22" s="128">
        <f t="shared" si="1"/>
        <v>10</v>
      </c>
      <c r="H22" s="128">
        <f t="shared" si="1"/>
        <v>194</v>
      </c>
      <c r="I22" s="128">
        <f t="shared" si="1"/>
        <v>170.71</v>
      </c>
      <c r="J22" s="128">
        <f t="shared" si="1"/>
        <v>7</v>
      </c>
      <c r="K22" s="128">
        <f t="shared" si="1"/>
        <v>0</v>
      </c>
      <c r="L22" s="128">
        <f t="shared" si="1"/>
        <v>0</v>
      </c>
      <c r="M22" s="128">
        <f t="shared" si="1"/>
        <v>79</v>
      </c>
      <c r="N22" s="128">
        <f t="shared" si="1"/>
        <v>0</v>
      </c>
      <c r="O22" s="128">
        <f t="shared" si="1"/>
        <v>0</v>
      </c>
      <c r="P22" s="128">
        <f t="shared" si="1"/>
        <v>0</v>
      </c>
      <c r="Q22" s="128">
        <f t="shared" si="1"/>
        <v>0</v>
      </c>
      <c r="R22" s="128">
        <f t="shared" si="1"/>
        <v>0</v>
      </c>
      <c r="S22" s="128">
        <f t="shared" si="1"/>
        <v>0</v>
      </c>
      <c r="T22" s="128">
        <f t="shared" si="1"/>
        <v>0</v>
      </c>
      <c r="U22" s="128">
        <f t="shared" si="1"/>
        <v>0</v>
      </c>
      <c r="V22" s="128">
        <f t="shared" si="1"/>
        <v>0</v>
      </c>
      <c r="W22" s="128">
        <f t="shared" si="1"/>
        <v>15.5</v>
      </c>
      <c r="X22" s="128">
        <f t="shared" si="1"/>
        <v>0</v>
      </c>
      <c r="Y22" s="128">
        <f t="shared" si="1"/>
        <v>15</v>
      </c>
      <c r="Z22" s="128">
        <f t="shared" si="1"/>
        <v>0</v>
      </c>
      <c r="AA22" s="128">
        <f t="shared" si="1"/>
        <v>1</v>
      </c>
      <c r="AB22" s="128">
        <f t="shared" si="1"/>
        <v>0</v>
      </c>
      <c r="AC22" s="128">
        <f t="shared" si="1"/>
        <v>0</v>
      </c>
      <c r="AD22" s="128">
        <f t="shared" si="1"/>
        <v>0</v>
      </c>
      <c r="AE22" s="128">
        <f t="shared" si="1"/>
        <v>0</v>
      </c>
      <c r="AF22" s="128">
        <f t="shared" si="1"/>
        <v>0</v>
      </c>
      <c r="AG22" s="128">
        <f t="shared" si="1"/>
        <v>0</v>
      </c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</row>
    <row r="23" spans="1:147" x14ac:dyDescent="1.1499999999999999">
      <c r="A23" s="232" t="s">
        <v>48</v>
      </c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</row>
    <row r="24" spans="1:147" x14ac:dyDescent="1.1499999999999999">
      <c r="A24" s="189">
        <v>68</v>
      </c>
      <c r="B24" s="7" t="s">
        <v>66</v>
      </c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>
        <v>200</v>
      </c>
      <c r="S24" s="189"/>
      <c r="T24" s="189"/>
      <c r="U24" s="189"/>
      <c r="V24" s="189"/>
      <c r="W24" s="189"/>
      <c r="X24" s="189"/>
      <c r="Y24" s="189"/>
      <c r="Z24" s="189"/>
      <c r="AA24" s="188"/>
      <c r="AB24" s="189"/>
      <c r="AC24" s="189"/>
      <c r="AD24" s="189"/>
      <c r="AE24" s="189"/>
      <c r="AF24" s="189"/>
      <c r="AG24" s="9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</row>
    <row r="25" spans="1:147" ht="90" customHeight="1" x14ac:dyDescent="1.1499999999999999">
      <c r="A25" s="189">
        <v>89</v>
      </c>
      <c r="B25" s="7" t="s">
        <v>85</v>
      </c>
      <c r="C25" s="189">
        <v>100</v>
      </c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8"/>
      <c r="AB25" s="189"/>
      <c r="AC25" s="189"/>
      <c r="AD25" s="189"/>
      <c r="AE25" s="189"/>
      <c r="AF25" s="189"/>
      <c r="AG25" s="9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</row>
    <row r="26" spans="1:147" x14ac:dyDescent="1.1499999999999999">
      <c r="A26" s="208">
        <v>70</v>
      </c>
      <c r="B26" s="7" t="s">
        <v>40</v>
      </c>
      <c r="C26" s="208"/>
      <c r="D26" s="208"/>
      <c r="E26" s="208"/>
      <c r="F26" s="208"/>
      <c r="G26" s="208"/>
      <c r="H26" s="208"/>
      <c r="I26" s="208"/>
      <c r="J26" s="10">
        <v>100</v>
      </c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7"/>
      <c r="AB26" s="208"/>
      <c r="AC26" s="208"/>
      <c r="AD26" s="208"/>
      <c r="AE26" s="208"/>
      <c r="AF26" s="208"/>
      <c r="AG26" s="9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</row>
    <row r="27" spans="1:147" x14ac:dyDescent="1.1499999999999999">
      <c r="A27" s="3"/>
      <c r="B27" s="7" t="s">
        <v>43</v>
      </c>
      <c r="C27" s="3">
        <f>C24+C25+C26</f>
        <v>100</v>
      </c>
      <c r="D27" s="3">
        <f t="shared" ref="D27:AG27" si="2">D24+D25+D26</f>
        <v>0</v>
      </c>
      <c r="E27" s="3">
        <f t="shared" si="2"/>
        <v>0</v>
      </c>
      <c r="F27" s="3">
        <f t="shared" si="2"/>
        <v>0</v>
      </c>
      <c r="G27" s="3">
        <f t="shared" si="2"/>
        <v>0</v>
      </c>
      <c r="H27" s="3">
        <f t="shared" si="2"/>
        <v>0</v>
      </c>
      <c r="I27" s="3">
        <f t="shared" si="2"/>
        <v>0</v>
      </c>
      <c r="J27" s="3">
        <f t="shared" si="2"/>
        <v>100</v>
      </c>
      <c r="K27" s="3">
        <f t="shared" si="2"/>
        <v>0</v>
      </c>
      <c r="L27" s="3">
        <f t="shared" si="2"/>
        <v>0</v>
      </c>
      <c r="M27" s="3">
        <f t="shared" si="2"/>
        <v>0</v>
      </c>
      <c r="N27" s="3">
        <f t="shared" si="2"/>
        <v>0</v>
      </c>
      <c r="O27" s="3">
        <f t="shared" si="2"/>
        <v>0</v>
      </c>
      <c r="P27" s="3">
        <f t="shared" si="2"/>
        <v>0</v>
      </c>
      <c r="Q27" s="3">
        <f t="shared" si="2"/>
        <v>0</v>
      </c>
      <c r="R27" s="3">
        <f t="shared" si="2"/>
        <v>200</v>
      </c>
      <c r="S27" s="3">
        <f t="shared" si="2"/>
        <v>0</v>
      </c>
      <c r="T27" s="3">
        <f t="shared" si="2"/>
        <v>0</v>
      </c>
      <c r="U27" s="3">
        <f t="shared" si="2"/>
        <v>0</v>
      </c>
      <c r="V27" s="3">
        <f t="shared" si="2"/>
        <v>0</v>
      </c>
      <c r="W27" s="3">
        <f t="shared" si="2"/>
        <v>0</v>
      </c>
      <c r="X27" s="3">
        <f t="shared" si="2"/>
        <v>0</v>
      </c>
      <c r="Y27" s="3">
        <f t="shared" si="2"/>
        <v>0</v>
      </c>
      <c r="Z27" s="3">
        <f t="shared" si="2"/>
        <v>0</v>
      </c>
      <c r="AA27" s="3">
        <f t="shared" si="2"/>
        <v>0</v>
      </c>
      <c r="AB27" s="3">
        <f t="shared" si="2"/>
        <v>0</v>
      </c>
      <c r="AC27" s="3">
        <f t="shared" si="2"/>
        <v>0</v>
      </c>
      <c r="AD27" s="3">
        <f t="shared" si="2"/>
        <v>0</v>
      </c>
      <c r="AE27" s="3">
        <f t="shared" si="2"/>
        <v>0</v>
      </c>
      <c r="AF27" s="3">
        <f t="shared" si="2"/>
        <v>0</v>
      </c>
      <c r="AG27" s="3">
        <f t="shared" si="2"/>
        <v>0</v>
      </c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</row>
    <row r="28" spans="1:147" ht="166.5" x14ac:dyDescent="1.1499999999999999">
      <c r="A28" s="3"/>
      <c r="B28" s="7" t="s">
        <v>51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8"/>
      <c r="AB28" s="3"/>
      <c r="AC28" s="3"/>
      <c r="AD28" s="3"/>
      <c r="AE28" s="3"/>
      <c r="AF28" s="9">
        <v>1.2</v>
      </c>
      <c r="AG28" s="9">
        <v>3</v>
      </c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</row>
    <row r="29" spans="1:147" x14ac:dyDescent="1.1499999999999999">
      <c r="A29" s="3"/>
      <c r="B29" s="7" t="s">
        <v>52</v>
      </c>
      <c r="C29" s="3">
        <f t="shared" ref="C29:AE29" si="3">SUM(C14+C22+C27)</f>
        <v>190</v>
      </c>
      <c r="D29" s="3">
        <f t="shared" si="3"/>
        <v>30</v>
      </c>
      <c r="E29" s="3">
        <f t="shared" si="3"/>
        <v>0</v>
      </c>
      <c r="F29" s="3">
        <f t="shared" si="3"/>
        <v>54</v>
      </c>
      <c r="G29" s="3">
        <f t="shared" si="3"/>
        <v>10</v>
      </c>
      <c r="H29" s="3">
        <f t="shared" si="3"/>
        <v>194</v>
      </c>
      <c r="I29" s="3">
        <f t="shared" si="3"/>
        <v>170.71</v>
      </c>
      <c r="J29" s="3">
        <f t="shared" si="3"/>
        <v>227</v>
      </c>
      <c r="K29" s="3">
        <f t="shared" si="3"/>
        <v>0</v>
      </c>
      <c r="L29" s="3">
        <f t="shared" si="3"/>
        <v>0</v>
      </c>
      <c r="M29" s="3">
        <f t="shared" si="3"/>
        <v>79</v>
      </c>
      <c r="N29" s="3">
        <f t="shared" si="3"/>
        <v>0</v>
      </c>
      <c r="O29" s="3">
        <f t="shared" si="3"/>
        <v>0</v>
      </c>
      <c r="P29" s="3">
        <f t="shared" si="3"/>
        <v>0</v>
      </c>
      <c r="Q29" s="3">
        <f t="shared" si="3"/>
        <v>223</v>
      </c>
      <c r="R29" s="3">
        <f t="shared" si="3"/>
        <v>200</v>
      </c>
      <c r="S29" s="3">
        <f t="shared" si="3"/>
        <v>0</v>
      </c>
      <c r="T29" s="3">
        <f t="shared" si="3"/>
        <v>20</v>
      </c>
      <c r="U29" s="3">
        <f t="shared" si="3"/>
        <v>0</v>
      </c>
      <c r="V29" s="3">
        <f t="shared" si="3"/>
        <v>16</v>
      </c>
      <c r="W29" s="3">
        <f t="shared" si="3"/>
        <v>15.5</v>
      </c>
      <c r="X29" s="3">
        <f t="shared" si="3"/>
        <v>0</v>
      </c>
      <c r="Y29" s="3">
        <f t="shared" si="3"/>
        <v>41</v>
      </c>
      <c r="Z29" s="3">
        <f t="shared" si="3"/>
        <v>0</v>
      </c>
      <c r="AA29" s="3">
        <f t="shared" si="3"/>
        <v>1</v>
      </c>
      <c r="AB29" s="3">
        <f t="shared" si="3"/>
        <v>4</v>
      </c>
      <c r="AC29" s="3">
        <f t="shared" si="3"/>
        <v>0</v>
      </c>
      <c r="AD29" s="3">
        <f t="shared" si="3"/>
        <v>0</v>
      </c>
      <c r="AE29" s="3">
        <f t="shared" si="3"/>
        <v>0</v>
      </c>
      <c r="AF29" s="9">
        <v>1.2</v>
      </c>
      <c r="AG29" s="9">
        <v>3</v>
      </c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</row>
    <row r="30" spans="1:147" ht="71.25" customHeight="1" x14ac:dyDescent="1.1499999999999999">
      <c r="A30" s="232" t="s">
        <v>138</v>
      </c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</row>
    <row r="31" spans="1:147" x14ac:dyDescent="1.1499999999999999">
      <c r="A31" s="232" t="s">
        <v>53</v>
      </c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</row>
    <row r="32" spans="1:147" ht="68.25" customHeight="1" x14ac:dyDescent="1.1499999999999999">
      <c r="A32" s="244" t="s">
        <v>3</v>
      </c>
      <c r="B32" s="232" t="s">
        <v>4</v>
      </c>
      <c r="C32" s="245" t="s">
        <v>5</v>
      </c>
      <c r="D32" s="245" t="s">
        <v>6</v>
      </c>
      <c r="E32" s="245" t="s">
        <v>7</v>
      </c>
      <c r="F32" s="245" t="s">
        <v>8</v>
      </c>
      <c r="G32" s="245" t="s">
        <v>9</v>
      </c>
      <c r="H32" s="245" t="s">
        <v>10</v>
      </c>
      <c r="I32" s="245" t="s">
        <v>11</v>
      </c>
      <c r="J32" s="245" t="s">
        <v>12</v>
      </c>
      <c r="K32" s="245" t="s">
        <v>13</v>
      </c>
      <c r="L32" s="245" t="s">
        <v>14</v>
      </c>
      <c r="M32" s="245" t="s">
        <v>15</v>
      </c>
      <c r="N32" s="245" t="s">
        <v>16</v>
      </c>
      <c r="O32" s="245" t="s">
        <v>17</v>
      </c>
      <c r="P32" s="245" t="s">
        <v>18</v>
      </c>
      <c r="Q32" s="245" t="s">
        <v>19</v>
      </c>
      <c r="R32" s="245" t="s">
        <v>20</v>
      </c>
      <c r="S32" s="245" t="s">
        <v>21</v>
      </c>
      <c r="T32" s="245" t="s">
        <v>22</v>
      </c>
      <c r="U32" s="245" t="s">
        <v>23</v>
      </c>
      <c r="V32" s="245" t="s">
        <v>24</v>
      </c>
      <c r="W32" s="245" t="s">
        <v>25</v>
      </c>
      <c r="X32" s="245" t="s">
        <v>26</v>
      </c>
      <c r="Y32" s="245" t="s">
        <v>27</v>
      </c>
      <c r="Z32" s="245" t="s">
        <v>28</v>
      </c>
      <c r="AA32" s="246" t="s">
        <v>29</v>
      </c>
      <c r="AB32" s="245" t="s">
        <v>30</v>
      </c>
      <c r="AC32" s="246" t="s">
        <v>31</v>
      </c>
      <c r="AD32" s="245" t="s">
        <v>32</v>
      </c>
      <c r="AE32" s="245" t="s">
        <v>33</v>
      </c>
      <c r="AF32" s="245" t="s">
        <v>34</v>
      </c>
      <c r="AG32" s="245" t="s">
        <v>35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</row>
    <row r="33" spans="1:147" ht="409.5" customHeight="1" thickBot="1" x14ac:dyDescent="1.2">
      <c r="A33" s="244"/>
      <c r="B33" s="232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6"/>
      <c r="AB33" s="245"/>
      <c r="AC33" s="246"/>
      <c r="AD33" s="245"/>
      <c r="AE33" s="245"/>
      <c r="AF33" s="245"/>
      <c r="AG33" s="245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</row>
    <row r="34" spans="1:147" s="17" customFormat="1" x14ac:dyDescent="1.1499999999999999">
      <c r="A34" s="3">
        <v>1</v>
      </c>
      <c r="B34" s="4">
        <v>2</v>
      </c>
      <c r="C34" s="3">
        <v>3</v>
      </c>
      <c r="D34" s="3">
        <v>4</v>
      </c>
      <c r="E34" s="3">
        <v>5</v>
      </c>
      <c r="F34" s="3">
        <v>6</v>
      </c>
      <c r="G34" s="3">
        <v>7</v>
      </c>
      <c r="H34" s="3" t="s">
        <v>36</v>
      </c>
      <c r="I34" s="3">
        <v>9</v>
      </c>
      <c r="J34" s="3">
        <v>10</v>
      </c>
      <c r="K34" s="3">
        <v>11</v>
      </c>
      <c r="L34" s="3">
        <v>12</v>
      </c>
      <c r="M34" s="3">
        <v>13</v>
      </c>
      <c r="N34" s="3">
        <v>14</v>
      </c>
      <c r="O34" s="3">
        <v>15</v>
      </c>
      <c r="P34" s="3">
        <v>16</v>
      </c>
      <c r="Q34" s="3">
        <v>17</v>
      </c>
      <c r="R34" s="3">
        <v>18</v>
      </c>
      <c r="S34" s="3">
        <v>19</v>
      </c>
      <c r="T34" s="3">
        <v>20</v>
      </c>
      <c r="U34" s="3">
        <v>21</v>
      </c>
      <c r="V34" s="3">
        <v>22</v>
      </c>
      <c r="W34" s="3">
        <v>23</v>
      </c>
      <c r="X34" s="3">
        <v>24</v>
      </c>
      <c r="Y34" s="3">
        <v>25</v>
      </c>
      <c r="Z34" s="3">
        <v>26</v>
      </c>
      <c r="AA34" s="4">
        <v>27</v>
      </c>
      <c r="AB34" s="3">
        <v>28</v>
      </c>
      <c r="AC34" s="3">
        <v>29</v>
      </c>
      <c r="AD34" s="3">
        <v>30</v>
      </c>
      <c r="AE34" s="3">
        <v>31</v>
      </c>
      <c r="AF34" s="3">
        <v>32</v>
      </c>
      <c r="AG34" s="5">
        <v>33</v>
      </c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</row>
    <row r="35" spans="1:147" s="18" customFormat="1" ht="84" thickBot="1" x14ac:dyDescent="1.2">
      <c r="A35" s="232" t="s">
        <v>109</v>
      </c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</row>
    <row r="36" spans="1:147" ht="97.5" customHeight="1" x14ac:dyDescent="1.1499999999999999">
      <c r="A36" s="128">
        <v>92</v>
      </c>
      <c r="B36" s="7" t="s">
        <v>181</v>
      </c>
      <c r="C36" s="128"/>
      <c r="D36" s="128"/>
      <c r="E36" s="128"/>
      <c r="F36" s="128">
        <v>6</v>
      </c>
      <c r="G36" s="128"/>
      <c r="H36" s="128"/>
      <c r="I36" s="128">
        <v>64</v>
      </c>
      <c r="J36" s="128"/>
      <c r="K36" s="128"/>
      <c r="L36" s="128"/>
      <c r="M36" s="128">
        <v>40</v>
      </c>
      <c r="N36" s="128"/>
      <c r="O36" s="5"/>
      <c r="P36" s="128"/>
      <c r="Q36" s="128"/>
      <c r="R36" s="128"/>
      <c r="S36" s="128"/>
      <c r="T36" s="128"/>
      <c r="U36" s="128"/>
      <c r="V36" s="128"/>
      <c r="W36" s="128">
        <v>4.8</v>
      </c>
      <c r="X36" s="128"/>
      <c r="Y36" s="128"/>
      <c r="Z36" s="128"/>
      <c r="AA36" s="127"/>
      <c r="AB36" s="128"/>
      <c r="AC36" s="128"/>
      <c r="AD36" s="128"/>
      <c r="AE36" s="128"/>
      <c r="AF36" s="128"/>
      <c r="AG36" s="198"/>
      <c r="AH36" s="12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</row>
    <row r="37" spans="1:147" ht="86.25" customHeight="1" x14ac:dyDescent="1.1499999999999999">
      <c r="A37" s="3">
        <v>15</v>
      </c>
      <c r="B37" s="7" t="s">
        <v>55</v>
      </c>
      <c r="C37" s="3"/>
      <c r="D37" s="3"/>
      <c r="E37" s="3">
        <v>1.5</v>
      </c>
      <c r="F37" s="3"/>
      <c r="G37" s="3"/>
      <c r="H37" s="3"/>
      <c r="I37" s="3">
        <v>1.2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>
        <v>30</v>
      </c>
      <c r="V37" s="3">
        <v>1.5</v>
      </c>
      <c r="W37" s="3"/>
      <c r="X37" s="3"/>
      <c r="Y37" s="3"/>
      <c r="Z37" s="3"/>
      <c r="AA37" s="8"/>
      <c r="AB37" s="3"/>
      <c r="AC37" s="3"/>
      <c r="AD37" s="3"/>
      <c r="AE37" s="3"/>
      <c r="AF37" s="3"/>
      <c r="AG37" s="198"/>
      <c r="AH37" s="12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</row>
    <row r="38" spans="1:147" ht="92.25" customHeight="1" x14ac:dyDescent="1.1499999999999999">
      <c r="A38" s="3">
        <v>24</v>
      </c>
      <c r="B38" s="7" t="s">
        <v>180</v>
      </c>
      <c r="C38" s="3"/>
      <c r="D38" s="3"/>
      <c r="E38" s="3"/>
      <c r="F38" s="3">
        <v>80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>
        <v>11</v>
      </c>
      <c r="W38" s="3"/>
      <c r="X38" s="3"/>
      <c r="Y38" s="3"/>
      <c r="Z38" s="3"/>
      <c r="AA38" s="8"/>
      <c r="AB38" s="3"/>
      <c r="AC38" s="3"/>
      <c r="AD38" s="3"/>
      <c r="AE38" s="3"/>
      <c r="AF38" s="3"/>
      <c r="AG38" s="198"/>
      <c r="AH38" s="12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</row>
    <row r="39" spans="1:147" ht="180" customHeight="1" x14ac:dyDescent="1.1499999999999999">
      <c r="A39" s="211">
        <v>4</v>
      </c>
      <c r="B39" s="7" t="s">
        <v>94</v>
      </c>
      <c r="C39" s="211"/>
      <c r="D39" s="211"/>
      <c r="E39" s="211"/>
      <c r="F39" s="211"/>
      <c r="G39" s="211"/>
      <c r="H39" s="211"/>
      <c r="I39" s="211">
        <v>100</v>
      </c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0"/>
      <c r="AB39" s="211"/>
      <c r="AC39" s="211"/>
      <c r="AD39" s="211"/>
      <c r="AE39" s="211"/>
      <c r="AF39" s="211"/>
      <c r="AG39" s="198"/>
      <c r="AH39" s="12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</row>
    <row r="40" spans="1:147" ht="78.75" customHeight="1" x14ac:dyDescent="1.1499999999999999">
      <c r="A40" s="189">
        <v>57</v>
      </c>
      <c r="B40" s="7" t="s">
        <v>56</v>
      </c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>
        <v>15</v>
      </c>
      <c r="Z40" s="189"/>
      <c r="AA40" s="4">
        <v>1</v>
      </c>
      <c r="AB40" s="189"/>
      <c r="AC40" s="189"/>
      <c r="AD40" s="189"/>
      <c r="AE40" s="189"/>
      <c r="AF40" s="189"/>
      <c r="AG40" s="198"/>
      <c r="AH40" s="12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</row>
    <row r="41" spans="1:147" ht="104.25" customHeight="1" thickBot="1" x14ac:dyDescent="1.2">
      <c r="A41" s="3" t="s">
        <v>41</v>
      </c>
      <c r="B41" s="7" t="s">
        <v>42</v>
      </c>
      <c r="C41" s="3">
        <v>60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8"/>
      <c r="AB41" s="3"/>
      <c r="AC41" s="3"/>
      <c r="AD41" s="3"/>
      <c r="AE41" s="3"/>
      <c r="AF41" s="3"/>
      <c r="AG41" s="3"/>
      <c r="AH41" s="12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</row>
    <row r="42" spans="1:147" s="2" customFormat="1" ht="84" thickBot="1" x14ac:dyDescent="1.2">
      <c r="A42" s="3"/>
      <c r="B42" s="7" t="s">
        <v>43</v>
      </c>
      <c r="C42" s="3">
        <f t="shared" ref="C42:AG42" si="4">SUM(C36:C41)</f>
        <v>60</v>
      </c>
      <c r="D42" s="3">
        <f t="shared" si="4"/>
        <v>0</v>
      </c>
      <c r="E42" s="3">
        <f t="shared" si="4"/>
        <v>1.5</v>
      </c>
      <c r="F42" s="3">
        <f t="shared" si="4"/>
        <v>86</v>
      </c>
      <c r="G42" s="3">
        <f t="shared" si="4"/>
        <v>0</v>
      </c>
      <c r="H42" s="3">
        <f t="shared" si="4"/>
        <v>0</v>
      </c>
      <c r="I42" s="3">
        <f t="shared" si="4"/>
        <v>165.2</v>
      </c>
      <c r="J42" s="3">
        <f t="shared" si="4"/>
        <v>0</v>
      </c>
      <c r="K42" s="3">
        <f t="shared" si="4"/>
        <v>0</v>
      </c>
      <c r="L42" s="3">
        <f t="shared" si="4"/>
        <v>0</v>
      </c>
      <c r="M42" s="3">
        <f t="shared" si="4"/>
        <v>40</v>
      </c>
      <c r="N42" s="3">
        <f t="shared" si="4"/>
        <v>0</v>
      </c>
      <c r="O42" s="3">
        <f t="shared" si="4"/>
        <v>0</v>
      </c>
      <c r="P42" s="3">
        <f t="shared" si="4"/>
        <v>0</v>
      </c>
      <c r="Q42" s="3">
        <f t="shared" si="4"/>
        <v>0</v>
      </c>
      <c r="R42" s="3">
        <f t="shared" si="4"/>
        <v>0</v>
      </c>
      <c r="S42" s="3">
        <f t="shared" si="4"/>
        <v>0</v>
      </c>
      <c r="T42" s="3">
        <f t="shared" si="4"/>
        <v>0</v>
      </c>
      <c r="U42" s="3">
        <f t="shared" si="4"/>
        <v>30</v>
      </c>
      <c r="V42" s="3">
        <f t="shared" si="4"/>
        <v>12.5</v>
      </c>
      <c r="W42" s="3">
        <f t="shared" si="4"/>
        <v>4.8</v>
      </c>
      <c r="X42" s="3">
        <f t="shared" si="4"/>
        <v>0</v>
      </c>
      <c r="Y42" s="3">
        <f t="shared" si="4"/>
        <v>15</v>
      </c>
      <c r="Z42" s="3">
        <f t="shared" si="4"/>
        <v>0</v>
      </c>
      <c r="AA42" s="8">
        <f t="shared" si="4"/>
        <v>1</v>
      </c>
      <c r="AB42" s="3">
        <f t="shared" si="4"/>
        <v>0</v>
      </c>
      <c r="AC42" s="3">
        <f t="shared" si="4"/>
        <v>0</v>
      </c>
      <c r="AD42" s="3">
        <f t="shared" si="4"/>
        <v>0</v>
      </c>
      <c r="AE42" s="3">
        <f t="shared" si="4"/>
        <v>0</v>
      </c>
      <c r="AF42" s="3">
        <f t="shared" si="4"/>
        <v>0</v>
      </c>
      <c r="AG42" s="3">
        <f t="shared" si="4"/>
        <v>0</v>
      </c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</row>
    <row r="43" spans="1:147" x14ac:dyDescent="1.1499999999999999">
      <c r="A43" s="232" t="s">
        <v>111</v>
      </c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</row>
    <row r="44" spans="1:147" ht="252.75" customHeight="1" x14ac:dyDescent="1.1499999999999999">
      <c r="A44" s="128">
        <v>94.97</v>
      </c>
      <c r="B44" s="7" t="s">
        <v>172</v>
      </c>
      <c r="C44" s="3"/>
      <c r="D44" s="3"/>
      <c r="E44" s="3"/>
      <c r="F44" s="3"/>
      <c r="G44" s="3"/>
      <c r="H44" s="3"/>
      <c r="I44" s="3">
        <v>94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>
        <v>8</v>
      </c>
      <c r="X44" s="3"/>
      <c r="Y44" s="3"/>
      <c r="Z44" s="3"/>
      <c r="AA44" s="8"/>
      <c r="AB44" s="3"/>
      <c r="AC44" s="3"/>
      <c r="AD44" s="3"/>
      <c r="AE44" s="3"/>
      <c r="AF44" s="3"/>
      <c r="AG44" s="3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</row>
    <row r="45" spans="1:147" ht="156.75" customHeight="1" x14ac:dyDescent="1.1499999999999999">
      <c r="A45" s="128">
        <v>60</v>
      </c>
      <c r="B45" s="7" t="s">
        <v>57</v>
      </c>
      <c r="C45" s="13"/>
      <c r="D45" s="13"/>
      <c r="E45" s="13"/>
      <c r="F45" s="13">
        <v>20</v>
      </c>
      <c r="G45" s="13"/>
      <c r="H45" s="13">
        <v>50</v>
      </c>
      <c r="I45" s="13">
        <v>32</v>
      </c>
      <c r="J45" s="13"/>
      <c r="K45" s="13"/>
      <c r="L45" s="13"/>
      <c r="M45" s="13">
        <v>16</v>
      </c>
      <c r="N45" s="13"/>
      <c r="O45" s="13"/>
      <c r="P45" s="13"/>
      <c r="Q45" s="13"/>
      <c r="R45" s="13"/>
      <c r="S45" s="13"/>
      <c r="T45" s="13"/>
      <c r="U45" s="13"/>
      <c r="V45" s="13"/>
      <c r="W45" s="13">
        <v>5</v>
      </c>
      <c r="X45" s="13"/>
      <c r="Y45" s="13"/>
      <c r="Z45" s="13"/>
      <c r="AA45" s="14"/>
      <c r="AB45" s="13"/>
      <c r="AC45" s="13"/>
      <c r="AD45" s="13"/>
      <c r="AE45" s="13"/>
      <c r="AF45" s="13"/>
      <c r="AG45" s="199"/>
      <c r="AH45" s="12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</row>
    <row r="46" spans="1:147" ht="99" customHeight="1" x14ac:dyDescent="1.1499999999999999">
      <c r="A46" s="128">
        <v>78</v>
      </c>
      <c r="B46" s="7" t="s">
        <v>142</v>
      </c>
      <c r="C46" s="128">
        <v>12</v>
      </c>
      <c r="D46" s="128"/>
      <c r="E46" s="128"/>
      <c r="F46" s="128">
        <v>3</v>
      </c>
      <c r="G46" s="128"/>
      <c r="H46" s="128"/>
      <c r="I46" s="128">
        <v>9</v>
      </c>
      <c r="J46" s="128"/>
      <c r="K46" s="128"/>
      <c r="L46" s="128"/>
      <c r="M46" s="128"/>
      <c r="N46" s="128"/>
      <c r="O46" s="5"/>
      <c r="P46" s="128">
        <v>72</v>
      </c>
      <c r="Q46" s="128"/>
      <c r="R46" s="128"/>
      <c r="S46" s="128"/>
      <c r="T46" s="128"/>
      <c r="U46" s="128"/>
      <c r="V46" s="128">
        <v>3</v>
      </c>
      <c r="W46" s="128">
        <v>5</v>
      </c>
      <c r="X46" s="128">
        <v>6.5</v>
      </c>
      <c r="Y46" s="128">
        <v>0.8</v>
      </c>
      <c r="Z46" s="128"/>
      <c r="AA46" s="127"/>
      <c r="AB46" s="128"/>
      <c r="AC46" s="128"/>
      <c r="AD46" s="128"/>
      <c r="AE46" s="128"/>
      <c r="AF46" s="128"/>
      <c r="AG46" s="198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</row>
    <row r="47" spans="1:147" ht="102" customHeight="1" x14ac:dyDescent="1.1499999999999999">
      <c r="A47" s="3">
        <v>7</v>
      </c>
      <c r="B47" s="7" t="s">
        <v>65</v>
      </c>
      <c r="C47" s="3"/>
      <c r="D47" s="3"/>
      <c r="E47" s="3"/>
      <c r="F47" s="3"/>
      <c r="G47" s="3"/>
      <c r="H47" s="3">
        <v>154</v>
      </c>
      <c r="I47" s="3"/>
      <c r="J47" s="3"/>
      <c r="K47" s="3"/>
      <c r="L47" s="3"/>
      <c r="M47" s="3"/>
      <c r="N47" s="3"/>
      <c r="O47" s="3"/>
      <c r="P47" s="3"/>
      <c r="Q47" s="3">
        <v>26</v>
      </c>
      <c r="R47" s="3"/>
      <c r="S47" s="3"/>
      <c r="T47" s="3"/>
      <c r="U47" s="3"/>
      <c r="V47" s="3">
        <v>6</v>
      </c>
      <c r="W47" s="3"/>
      <c r="X47" s="3"/>
      <c r="Y47" s="3"/>
      <c r="Z47" s="3"/>
      <c r="AA47" s="8"/>
      <c r="AB47" s="3"/>
      <c r="AC47" s="3"/>
      <c r="AD47" s="3"/>
      <c r="AE47" s="3"/>
      <c r="AF47" s="3"/>
      <c r="AG47" s="198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</row>
    <row r="48" spans="1:147" ht="78" customHeight="1" x14ac:dyDescent="1.1499999999999999">
      <c r="A48" s="189">
        <v>25</v>
      </c>
      <c r="B48" s="7" t="s">
        <v>60</v>
      </c>
      <c r="C48" s="189"/>
      <c r="D48" s="189"/>
      <c r="E48" s="189"/>
      <c r="F48" s="189"/>
      <c r="G48" s="189"/>
      <c r="H48" s="189"/>
      <c r="I48" s="189"/>
      <c r="J48" s="189"/>
      <c r="K48" s="189"/>
      <c r="L48" s="189">
        <v>200</v>
      </c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8"/>
      <c r="AB48" s="189"/>
      <c r="AC48" s="189"/>
      <c r="AD48" s="189"/>
      <c r="AE48" s="189"/>
      <c r="AF48" s="189"/>
      <c r="AG48" s="9"/>
      <c r="AH48" s="12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</row>
    <row r="49" spans="1:147" x14ac:dyDescent="1.1499999999999999">
      <c r="A49" s="3" t="s">
        <v>41</v>
      </c>
      <c r="B49" s="7" t="s">
        <v>5</v>
      </c>
      <c r="C49" s="3">
        <v>50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8"/>
      <c r="AB49" s="3"/>
      <c r="AC49" s="3"/>
      <c r="AD49" s="3"/>
      <c r="AE49" s="3"/>
      <c r="AF49" s="3"/>
      <c r="AG49" s="126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</row>
    <row r="50" spans="1:147" x14ac:dyDescent="1.1499999999999999">
      <c r="A50" s="3" t="s">
        <v>41</v>
      </c>
      <c r="B50" s="7" t="s">
        <v>6</v>
      </c>
      <c r="C50" s="3"/>
      <c r="D50" s="3">
        <v>30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8"/>
      <c r="AB50" s="3"/>
      <c r="AC50" s="3"/>
      <c r="AD50" s="3"/>
      <c r="AE50" s="3"/>
      <c r="AF50" s="3"/>
      <c r="AG50" s="126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</row>
    <row r="51" spans="1:147" x14ac:dyDescent="1.1499999999999999">
      <c r="A51" s="3"/>
      <c r="B51" s="7" t="s">
        <v>43</v>
      </c>
      <c r="C51" s="3">
        <f t="shared" ref="C51:AG51" si="5">SUM(C44:C50)</f>
        <v>62</v>
      </c>
      <c r="D51" s="3">
        <f t="shared" si="5"/>
        <v>30</v>
      </c>
      <c r="E51" s="3">
        <f t="shared" si="5"/>
        <v>0</v>
      </c>
      <c r="F51" s="3">
        <f t="shared" si="5"/>
        <v>23</v>
      </c>
      <c r="G51" s="3">
        <f t="shared" si="5"/>
        <v>0</v>
      </c>
      <c r="H51" s="3">
        <f t="shared" si="5"/>
        <v>204</v>
      </c>
      <c r="I51" s="3">
        <f t="shared" si="5"/>
        <v>135</v>
      </c>
      <c r="J51" s="3">
        <f t="shared" si="5"/>
        <v>0</v>
      </c>
      <c r="K51" s="3">
        <f t="shared" si="5"/>
        <v>0</v>
      </c>
      <c r="L51" s="3">
        <f t="shared" si="5"/>
        <v>200</v>
      </c>
      <c r="M51" s="3">
        <f t="shared" si="5"/>
        <v>16</v>
      </c>
      <c r="N51" s="3">
        <f t="shared" si="5"/>
        <v>0</v>
      </c>
      <c r="O51" s="3">
        <f t="shared" si="5"/>
        <v>0</v>
      </c>
      <c r="P51" s="3">
        <f t="shared" si="5"/>
        <v>72</v>
      </c>
      <c r="Q51" s="3">
        <f t="shared" si="5"/>
        <v>26</v>
      </c>
      <c r="R51" s="3">
        <f t="shared" si="5"/>
        <v>0</v>
      </c>
      <c r="S51" s="3">
        <f t="shared" si="5"/>
        <v>0</v>
      </c>
      <c r="T51" s="3">
        <f t="shared" si="5"/>
        <v>0</v>
      </c>
      <c r="U51" s="3">
        <f t="shared" si="5"/>
        <v>0</v>
      </c>
      <c r="V51" s="3">
        <f t="shared" si="5"/>
        <v>9</v>
      </c>
      <c r="W51" s="3">
        <f t="shared" si="5"/>
        <v>18</v>
      </c>
      <c r="X51" s="3">
        <f t="shared" si="5"/>
        <v>6.5</v>
      </c>
      <c r="Y51" s="3">
        <f t="shared" si="5"/>
        <v>0.8</v>
      </c>
      <c r="Z51" s="3">
        <f t="shared" si="5"/>
        <v>0</v>
      </c>
      <c r="AA51" s="8">
        <f t="shared" si="5"/>
        <v>0</v>
      </c>
      <c r="AB51" s="3">
        <f t="shared" si="5"/>
        <v>0</v>
      </c>
      <c r="AC51" s="3">
        <f t="shared" si="5"/>
        <v>0</v>
      </c>
      <c r="AD51" s="3">
        <f t="shared" si="5"/>
        <v>0</v>
      </c>
      <c r="AE51" s="3">
        <f t="shared" si="5"/>
        <v>0</v>
      </c>
      <c r="AF51" s="3">
        <f t="shared" si="5"/>
        <v>0</v>
      </c>
      <c r="AG51" s="126">
        <f t="shared" si="5"/>
        <v>0</v>
      </c>
      <c r="AH51" s="190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</row>
    <row r="52" spans="1:147" x14ac:dyDescent="1.1499999999999999">
      <c r="A52" s="232" t="s">
        <v>48</v>
      </c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2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</row>
    <row r="53" spans="1:147" ht="123" customHeight="1" x14ac:dyDescent="1.1499999999999999">
      <c r="A53" s="189">
        <v>17</v>
      </c>
      <c r="B53" s="7" t="s">
        <v>59</v>
      </c>
      <c r="C53" s="189"/>
      <c r="D53" s="189"/>
      <c r="E53" s="189"/>
      <c r="F53" s="189"/>
      <c r="G53" s="189"/>
      <c r="H53" s="189"/>
      <c r="I53" s="189"/>
      <c r="J53" s="189"/>
      <c r="K53" s="189">
        <v>20</v>
      </c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>
        <v>15</v>
      </c>
      <c r="Z53" s="189"/>
      <c r="AA53" s="188"/>
      <c r="AB53" s="189"/>
      <c r="AC53" s="189"/>
      <c r="AD53" s="189"/>
      <c r="AE53" s="189"/>
      <c r="AF53" s="189"/>
      <c r="AG53" s="9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</row>
    <row r="54" spans="1:147" ht="90.75" customHeight="1" x14ac:dyDescent="1.1499999999999999">
      <c r="A54" s="189">
        <v>107</v>
      </c>
      <c r="B54" s="7" t="s">
        <v>199</v>
      </c>
      <c r="C54" s="189">
        <v>30</v>
      </c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>
        <v>15</v>
      </c>
      <c r="U54" s="189"/>
      <c r="V54" s="189">
        <v>5</v>
      </c>
      <c r="W54" s="189"/>
      <c r="X54" s="189"/>
      <c r="Y54" s="189"/>
      <c r="Z54" s="189"/>
      <c r="AA54" s="188"/>
      <c r="AB54" s="189"/>
      <c r="AC54" s="189"/>
      <c r="AD54" s="189"/>
      <c r="AE54" s="189"/>
      <c r="AF54" s="189"/>
      <c r="AG54" s="9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</row>
    <row r="55" spans="1:147" x14ac:dyDescent="1.1499999999999999">
      <c r="A55" s="3">
        <v>70</v>
      </c>
      <c r="B55" s="7" t="s">
        <v>40</v>
      </c>
      <c r="C55" s="3"/>
      <c r="D55" s="3"/>
      <c r="E55" s="3"/>
      <c r="F55" s="3"/>
      <c r="G55" s="3"/>
      <c r="H55" s="3"/>
      <c r="I55" s="3"/>
      <c r="J55" s="10">
        <v>100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8"/>
      <c r="AB55" s="3"/>
      <c r="AC55" s="3"/>
      <c r="AD55" s="3"/>
      <c r="AE55" s="3"/>
      <c r="AF55" s="3"/>
      <c r="AG55" s="9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</row>
    <row r="56" spans="1:147" x14ac:dyDescent="1.1499999999999999">
      <c r="A56" s="3"/>
      <c r="B56" s="7" t="s">
        <v>43</v>
      </c>
      <c r="C56" s="3">
        <f>C53+C54+C55</f>
        <v>30</v>
      </c>
      <c r="D56" s="3">
        <f t="shared" ref="D56:AG56" si="6">D53+D54+D55</f>
        <v>0</v>
      </c>
      <c r="E56" s="3">
        <f t="shared" si="6"/>
        <v>0</v>
      </c>
      <c r="F56" s="3">
        <f t="shared" si="6"/>
        <v>0</v>
      </c>
      <c r="G56" s="3">
        <f t="shared" si="6"/>
        <v>0</v>
      </c>
      <c r="H56" s="3">
        <f t="shared" si="6"/>
        <v>0</v>
      </c>
      <c r="I56" s="3">
        <f t="shared" si="6"/>
        <v>0</v>
      </c>
      <c r="J56" s="3">
        <f t="shared" si="6"/>
        <v>100</v>
      </c>
      <c r="K56" s="3">
        <f t="shared" si="6"/>
        <v>20</v>
      </c>
      <c r="L56" s="3">
        <f t="shared" si="6"/>
        <v>0</v>
      </c>
      <c r="M56" s="3">
        <f t="shared" si="6"/>
        <v>0</v>
      </c>
      <c r="N56" s="3">
        <f t="shared" si="6"/>
        <v>0</v>
      </c>
      <c r="O56" s="3">
        <f t="shared" si="6"/>
        <v>0</v>
      </c>
      <c r="P56" s="3">
        <f t="shared" si="6"/>
        <v>0</v>
      </c>
      <c r="Q56" s="3">
        <f t="shared" si="6"/>
        <v>0</v>
      </c>
      <c r="R56" s="3">
        <f t="shared" si="6"/>
        <v>0</v>
      </c>
      <c r="S56" s="3">
        <f t="shared" si="6"/>
        <v>0</v>
      </c>
      <c r="T56" s="3">
        <f t="shared" si="6"/>
        <v>15</v>
      </c>
      <c r="U56" s="3">
        <f t="shared" si="6"/>
        <v>0</v>
      </c>
      <c r="V56" s="3">
        <f t="shared" si="6"/>
        <v>5</v>
      </c>
      <c r="W56" s="3">
        <f t="shared" si="6"/>
        <v>0</v>
      </c>
      <c r="X56" s="3">
        <f t="shared" si="6"/>
        <v>0</v>
      </c>
      <c r="Y56" s="3">
        <f t="shared" si="6"/>
        <v>15</v>
      </c>
      <c r="Z56" s="3">
        <f t="shared" si="6"/>
        <v>0</v>
      </c>
      <c r="AA56" s="3">
        <f t="shared" si="6"/>
        <v>0</v>
      </c>
      <c r="AB56" s="3">
        <f t="shared" si="6"/>
        <v>0</v>
      </c>
      <c r="AC56" s="3">
        <f t="shared" si="6"/>
        <v>0</v>
      </c>
      <c r="AD56" s="3">
        <f t="shared" si="6"/>
        <v>0</v>
      </c>
      <c r="AE56" s="3">
        <f t="shared" si="6"/>
        <v>0</v>
      </c>
      <c r="AF56" s="3">
        <f t="shared" si="6"/>
        <v>0</v>
      </c>
      <c r="AG56" s="3">
        <f t="shared" si="6"/>
        <v>0</v>
      </c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</row>
    <row r="57" spans="1:147" ht="166.5" x14ac:dyDescent="1.1499999999999999">
      <c r="A57" s="3"/>
      <c r="B57" s="7" t="s">
        <v>51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8"/>
      <c r="AB57" s="3"/>
      <c r="AC57" s="3"/>
      <c r="AD57" s="3"/>
      <c r="AE57" s="3"/>
      <c r="AF57" s="3">
        <v>1.2</v>
      </c>
      <c r="AG57" s="3">
        <v>3</v>
      </c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</row>
    <row r="58" spans="1:147" x14ac:dyDescent="1.1499999999999999">
      <c r="A58" s="3"/>
      <c r="B58" s="7" t="s">
        <v>52</v>
      </c>
      <c r="C58" s="3">
        <f t="shared" ref="C58:AE58" si="7">C42+C51+C56</f>
        <v>152</v>
      </c>
      <c r="D58" s="3">
        <f t="shared" si="7"/>
        <v>30</v>
      </c>
      <c r="E58" s="3">
        <f t="shared" si="7"/>
        <v>1.5</v>
      </c>
      <c r="F58" s="3">
        <f t="shared" si="7"/>
        <v>109</v>
      </c>
      <c r="G58" s="3">
        <f t="shared" si="7"/>
        <v>0</v>
      </c>
      <c r="H58" s="3">
        <f t="shared" si="7"/>
        <v>204</v>
      </c>
      <c r="I58" s="3">
        <f t="shared" si="7"/>
        <v>300.2</v>
      </c>
      <c r="J58" s="3">
        <f t="shared" si="7"/>
        <v>100</v>
      </c>
      <c r="K58" s="3">
        <f t="shared" si="7"/>
        <v>20</v>
      </c>
      <c r="L58" s="3">
        <f t="shared" si="7"/>
        <v>200</v>
      </c>
      <c r="M58" s="3">
        <f t="shared" si="7"/>
        <v>56</v>
      </c>
      <c r="N58" s="3">
        <f t="shared" si="7"/>
        <v>0</v>
      </c>
      <c r="O58" s="3">
        <f t="shared" si="7"/>
        <v>0</v>
      </c>
      <c r="P58" s="3">
        <f t="shared" si="7"/>
        <v>72</v>
      </c>
      <c r="Q58" s="3">
        <f t="shared" si="7"/>
        <v>26</v>
      </c>
      <c r="R58" s="3">
        <f t="shared" si="7"/>
        <v>0</v>
      </c>
      <c r="S58" s="3">
        <f t="shared" si="7"/>
        <v>0</v>
      </c>
      <c r="T58" s="3">
        <f t="shared" si="7"/>
        <v>15</v>
      </c>
      <c r="U58" s="3">
        <f t="shared" si="7"/>
        <v>30</v>
      </c>
      <c r="V58" s="3">
        <f t="shared" si="7"/>
        <v>26.5</v>
      </c>
      <c r="W58" s="3">
        <f t="shared" si="7"/>
        <v>22.8</v>
      </c>
      <c r="X58" s="3">
        <f t="shared" si="7"/>
        <v>6.5</v>
      </c>
      <c r="Y58" s="3">
        <f t="shared" si="7"/>
        <v>30.8</v>
      </c>
      <c r="Z58" s="3">
        <f t="shared" si="7"/>
        <v>0</v>
      </c>
      <c r="AA58" s="3">
        <f t="shared" si="7"/>
        <v>1</v>
      </c>
      <c r="AB58" s="3">
        <f t="shared" si="7"/>
        <v>0</v>
      </c>
      <c r="AC58" s="3">
        <f t="shared" si="7"/>
        <v>0</v>
      </c>
      <c r="AD58" s="3">
        <f t="shared" si="7"/>
        <v>0</v>
      </c>
      <c r="AE58" s="3">
        <f t="shared" si="7"/>
        <v>0</v>
      </c>
      <c r="AF58" s="3">
        <v>1.2</v>
      </c>
      <c r="AG58" s="3">
        <v>3</v>
      </c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</row>
    <row r="59" spans="1:147" x14ac:dyDescent="1.1499999999999999">
      <c r="A59" s="232" t="s">
        <v>138</v>
      </c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W59" s="232"/>
      <c r="X59" s="232"/>
      <c r="Y59" s="232"/>
      <c r="Z59" s="232"/>
      <c r="AA59" s="232"/>
      <c r="AB59" s="232"/>
      <c r="AC59" s="232"/>
      <c r="AD59" s="232"/>
      <c r="AE59" s="232"/>
      <c r="AF59" s="232"/>
      <c r="AG59" s="232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</row>
    <row r="60" spans="1:147" x14ac:dyDescent="1.1499999999999999">
      <c r="A60" s="232" t="s">
        <v>61</v>
      </c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2"/>
      <c r="X60" s="232"/>
      <c r="Y60" s="232"/>
      <c r="Z60" s="232"/>
      <c r="AA60" s="232"/>
      <c r="AB60" s="232"/>
      <c r="AC60" s="232"/>
      <c r="AD60" s="232"/>
      <c r="AE60" s="232"/>
      <c r="AF60" s="232"/>
      <c r="AG60" s="232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</row>
    <row r="61" spans="1:147" ht="68.25" customHeight="1" x14ac:dyDescent="1.1499999999999999">
      <c r="A61" s="244" t="s">
        <v>3</v>
      </c>
      <c r="B61" s="232" t="s">
        <v>4</v>
      </c>
      <c r="C61" s="245" t="s">
        <v>5</v>
      </c>
      <c r="D61" s="245" t="s">
        <v>6</v>
      </c>
      <c r="E61" s="245" t="s">
        <v>7</v>
      </c>
      <c r="F61" s="245" t="s">
        <v>8</v>
      </c>
      <c r="G61" s="245" t="s">
        <v>9</v>
      </c>
      <c r="H61" s="245" t="s">
        <v>10</v>
      </c>
      <c r="I61" s="245" t="s">
        <v>11</v>
      </c>
      <c r="J61" s="245" t="s">
        <v>12</v>
      </c>
      <c r="K61" s="245" t="s">
        <v>13</v>
      </c>
      <c r="L61" s="245" t="s">
        <v>14</v>
      </c>
      <c r="M61" s="245" t="s">
        <v>15</v>
      </c>
      <c r="N61" s="245" t="s">
        <v>16</v>
      </c>
      <c r="O61" s="245" t="s">
        <v>17</v>
      </c>
      <c r="P61" s="245" t="s">
        <v>18</v>
      </c>
      <c r="Q61" s="245" t="s">
        <v>19</v>
      </c>
      <c r="R61" s="245" t="s">
        <v>20</v>
      </c>
      <c r="S61" s="245" t="s">
        <v>21</v>
      </c>
      <c r="T61" s="245" t="s">
        <v>22</v>
      </c>
      <c r="U61" s="245" t="s">
        <v>23</v>
      </c>
      <c r="V61" s="245" t="s">
        <v>24</v>
      </c>
      <c r="W61" s="245" t="s">
        <v>25</v>
      </c>
      <c r="X61" s="245" t="s">
        <v>26</v>
      </c>
      <c r="Y61" s="245" t="s">
        <v>27</v>
      </c>
      <c r="Z61" s="245" t="s">
        <v>28</v>
      </c>
      <c r="AA61" s="246" t="s">
        <v>29</v>
      </c>
      <c r="AB61" s="245" t="s">
        <v>30</v>
      </c>
      <c r="AC61" s="246" t="s">
        <v>31</v>
      </c>
      <c r="AD61" s="245" t="s">
        <v>32</v>
      </c>
      <c r="AE61" s="245" t="s">
        <v>33</v>
      </c>
      <c r="AF61" s="245" t="s">
        <v>34</v>
      </c>
      <c r="AG61" s="245" t="s">
        <v>35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</row>
    <row r="62" spans="1:147" ht="402" customHeight="1" x14ac:dyDescent="1.1499999999999999">
      <c r="A62" s="244"/>
      <c r="B62" s="232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6"/>
      <c r="AB62" s="245"/>
      <c r="AC62" s="246"/>
      <c r="AD62" s="245"/>
      <c r="AE62" s="245"/>
      <c r="AF62" s="245"/>
      <c r="AG62" s="245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</row>
    <row r="63" spans="1:147" ht="84" thickBot="1" x14ac:dyDescent="1.2">
      <c r="A63" s="3">
        <v>1</v>
      </c>
      <c r="B63" s="4">
        <v>2</v>
      </c>
      <c r="C63" s="3">
        <v>3</v>
      </c>
      <c r="D63" s="3">
        <v>4</v>
      </c>
      <c r="E63" s="3">
        <v>5</v>
      </c>
      <c r="F63" s="3">
        <v>6</v>
      </c>
      <c r="G63" s="3">
        <v>7</v>
      </c>
      <c r="H63" s="3" t="s">
        <v>36</v>
      </c>
      <c r="I63" s="3">
        <v>9</v>
      </c>
      <c r="J63" s="3">
        <v>10</v>
      </c>
      <c r="K63" s="3">
        <v>11</v>
      </c>
      <c r="L63" s="3">
        <v>12</v>
      </c>
      <c r="M63" s="3">
        <v>13</v>
      </c>
      <c r="N63" s="3">
        <v>14</v>
      </c>
      <c r="O63" s="3">
        <v>15</v>
      </c>
      <c r="P63" s="3">
        <v>16</v>
      </c>
      <c r="Q63" s="3">
        <v>17</v>
      </c>
      <c r="R63" s="3">
        <v>18</v>
      </c>
      <c r="S63" s="3">
        <v>19</v>
      </c>
      <c r="T63" s="3">
        <v>20</v>
      </c>
      <c r="U63" s="3">
        <v>21</v>
      </c>
      <c r="V63" s="3">
        <v>22</v>
      </c>
      <c r="W63" s="3">
        <v>23</v>
      </c>
      <c r="X63" s="3">
        <v>24</v>
      </c>
      <c r="Y63" s="3">
        <v>25</v>
      </c>
      <c r="Z63" s="3">
        <v>26</v>
      </c>
      <c r="AA63" s="4">
        <v>27</v>
      </c>
      <c r="AB63" s="3">
        <v>28</v>
      </c>
      <c r="AC63" s="3">
        <v>29</v>
      </c>
      <c r="AD63" s="3">
        <v>30</v>
      </c>
      <c r="AE63" s="3">
        <v>31</v>
      </c>
      <c r="AF63" s="3">
        <v>32</v>
      </c>
      <c r="AG63" s="5">
        <v>33</v>
      </c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</row>
    <row r="64" spans="1:147" s="2" customFormat="1" ht="84" thickBot="1" x14ac:dyDescent="1.2">
      <c r="A64" s="232" t="s">
        <v>109</v>
      </c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32"/>
      <c r="AA64" s="232"/>
      <c r="AB64" s="232"/>
      <c r="AC64" s="232"/>
      <c r="AD64" s="232"/>
      <c r="AE64" s="232"/>
      <c r="AF64" s="232"/>
      <c r="AG64" s="232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</row>
    <row r="65" spans="1:147" ht="110.25" customHeight="1" x14ac:dyDescent="1.1499999999999999">
      <c r="A65" s="13">
        <v>91</v>
      </c>
      <c r="B65" s="21" t="s">
        <v>167</v>
      </c>
      <c r="C65" s="3"/>
      <c r="D65" s="3"/>
      <c r="E65" s="3"/>
      <c r="F65" s="3"/>
      <c r="G65" s="3"/>
      <c r="H65" s="3">
        <v>54</v>
      </c>
      <c r="I65" s="3">
        <v>140</v>
      </c>
      <c r="J65" s="3"/>
      <c r="K65" s="3"/>
      <c r="L65" s="3"/>
      <c r="M65" s="3">
        <v>47</v>
      </c>
      <c r="N65" s="3"/>
      <c r="O65" s="3"/>
      <c r="P65" s="3"/>
      <c r="Q65" s="3"/>
      <c r="R65" s="3"/>
      <c r="S65" s="3"/>
      <c r="T65" s="3"/>
      <c r="U65" s="3"/>
      <c r="V65" s="3"/>
      <c r="W65" s="3">
        <v>6</v>
      </c>
      <c r="X65" s="3"/>
      <c r="Y65" s="3"/>
      <c r="Z65" s="3"/>
      <c r="AA65" s="8"/>
      <c r="AB65" s="3"/>
      <c r="AC65" s="3"/>
      <c r="AD65" s="3"/>
      <c r="AE65" s="3"/>
      <c r="AF65" s="3"/>
      <c r="AG65" s="9"/>
      <c r="AH65" s="12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</row>
    <row r="66" spans="1:147" ht="114" customHeight="1" x14ac:dyDescent="1.1499999999999999">
      <c r="A66" s="189">
        <v>4</v>
      </c>
      <c r="B66" s="7" t="s">
        <v>200</v>
      </c>
      <c r="C66" s="128"/>
      <c r="D66" s="128"/>
      <c r="E66" s="128"/>
      <c r="F66" s="128"/>
      <c r="G66" s="128"/>
      <c r="H66" s="128"/>
      <c r="I66" s="128">
        <v>100</v>
      </c>
      <c r="J66" s="10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7"/>
      <c r="AB66" s="128"/>
      <c r="AC66" s="128"/>
      <c r="AD66" s="128"/>
      <c r="AE66" s="128"/>
      <c r="AF66" s="128"/>
      <c r="AG66" s="9"/>
      <c r="AH66" s="12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</row>
    <row r="67" spans="1:147" ht="86.25" customHeight="1" x14ac:dyDescent="1.1499999999999999">
      <c r="A67" s="128">
        <v>2</v>
      </c>
      <c r="B67" s="7" t="s">
        <v>63</v>
      </c>
      <c r="C67" s="128"/>
      <c r="D67" s="128"/>
      <c r="E67" s="128"/>
      <c r="F67" s="128"/>
      <c r="G67" s="128"/>
      <c r="H67" s="128"/>
      <c r="I67" s="10"/>
      <c r="J67" s="10"/>
      <c r="K67" s="128"/>
      <c r="L67" s="128"/>
      <c r="M67" s="128"/>
      <c r="N67" s="128"/>
      <c r="O67" s="128"/>
      <c r="P67" s="128"/>
      <c r="Q67" s="128">
        <v>100</v>
      </c>
      <c r="R67" s="128"/>
      <c r="S67" s="128"/>
      <c r="T67" s="128"/>
      <c r="U67" s="128"/>
      <c r="V67" s="128"/>
      <c r="W67" s="128"/>
      <c r="X67" s="128"/>
      <c r="Y67" s="128">
        <v>20</v>
      </c>
      <c r="Z67" s="128"/>
      <c r="AA67" s="127"/>
      <c r="AB67" s="128"/>
      <c r="AC67" s="128">
        <v>5</v>
      </c>
      <c r="AD67" s="128"/>
      <c r="AE67" s="128"/>
      <c r="AF67" s="128"/>
      <c r="AG67" s="9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</row>
    <row r="68" spans="1:147" ht="97.5" customHeight="1" x14ac:dyDescent="1.1499999999999999">
      <c r="A68" s="3" t="s">
        <v>41</v>
      </c>
      <c r="B68" s="7" t="s">
        <v>42</v>
      </c>
      <c r="C68" s="3">
        <v>60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8"/>
      <c r="AB68" s="3"/>
      <c r="AC68" s="3"/>
      <c r="AD68" s="3"/>
      <c r="AE68" s="3"/>
      <c r="AF68" s="3"/>
      <c r="AG68" s="3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</row>
    <row r="69" spans="1:147" ht="84" thickBot="1" x14ac:dyDescent="1.2">
      <c r="A69" s="3"/>
      <c r="B69" s="7" t="s">
        <v>43</v>
      </c>
      <c r="C69" s="3">
        <f t="shared" ref="C69:AG69" si="8">SUM(C65:C68)</f>
        <v>60</v>
      </c>
      <c r="D69" s="3">
        <f t="shared" si="8"/>
        <v>0</v>
      </c>
      <c r="E69" s="3">
        <f t="shared" si="8"/>
        <v>0</v>
      </c>
      <c r="F69" s="3">
        <f t="shared" si="8"/>
        <v>0</v>
      </c>
      <c r="G69" s="3">
        <f t="shared" si="8"/>
        <v>0</v>
      </c>
      <c r="H69" s="3">
        <f t="shared" si="8"/>
        <v>54</v>
      </c>
      <c r="I69" s="3">
        <f t="shared" si="8"/>
        <v>240</v>
      </c>
      <c r="J69" s="3">
        <f t="shared" si="8"/>
        <v>0</v>
      </c>
      <c r="K69" s="3">
        <f t="shared" si="8"/>
        <v>0</v>
      </c>
      <c r="L69" s="3">
        <f t="shared" si="8"/>
        <v>0</v>
      </c>
      <c r="M69" s="3">
        <f t="shared" si="8"/>
        <v>47</v>
      </c>
      <c r="N69" s="3">
        <f t="shared" si="8"/>
        <v>0</v>
      </c>
      <c r="O69" s="3">
        <f t="shared" si="8"/>
        <v>0</v>
      </c>
      <c r="P69" s="3">
        <f t="shared" si="8"/>
        <v>0</v>
      </c>
      <c r="Q69" s="3">
        <f t="shared" si="8"/>
        <v>100</v>
      </c>
      <c r="R69" s="3">
        <f t="shared" si="8"/>
        <v>0</v>
      </c>
      <c r="S69" s="3">
        <f t="shared" si="8"/>
        <v>0</v>
      </c>
      <c r="T69" s="3">
        <f t="shared" si="8"/>
        <v>0</v>
      </c>
      <c r="U69" s="3">
        <f t="shared" si="8"/>
        <v>0</v>
      </c>
      <c r="V69" s="3">
        <f t="shared" si="8"/>
        <v>0</v>
      </c>
      <c r="W69" s="3">
        <f t="shared" si="8"/>
        <v>6</v>
      </c>
      <c r="X69" s="3">
        <f t="shared" si="8"/>
        <v>0</v>
      </c>
      <c r="Y69" s="3">
        <f t="shared" si="8"/>
        <v>20</v>
      </c>
      <c r="Z69" s="3">
        <f t="shared" si="8"/>
        <v>0</v>
      </c>
      <c r="AA69" s="8">
        <f t="shared" si="8"/>
        <v>0</v>
      </c>
      <c r="AB69" s="3">
        <f t="shared" si="8"/>
        <v>0</v>
      </c>
      <c r="AC69" s="3">
        <f t="shared" si="8"/>
        <v>5</v>
      </c>
      <c r="AD69" s="3">
        <f t="shared" si="8"/>
        <v>0</v>
      </c>
      <c r="AE69" s="3">
        <f t="shared" si="8"/>
        <v>0</v>
      </c>
      <c r="AF69" s="3">
        <f t="shared" si="8"/>
        <v>0</v>
      </c>
      <c r="AG69" s="3">
        <f t="shared" si="8"/>
        <v>0</v>
      </c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</row>
    <row r="70" spans="1:147" s="2" customFormat="1" ht="84" thickBot="1" x14ac:dyDescent="1.2">
      <c r="A70" s="232" t="s">
        <v>111</v>
      </c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32"/>
      <c r="AA70" s="232"/>
      <c r="AB70" s="232"/>
      <c r="AC70" s="232"/>
      <c r="AD70" s="232"/>
      <c r="AE70" s="232"/>
      <c r="AF70" s="232"/>
      <c r="AG70" s="232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</row>
    <row r="71" spans="1:147" ht="102" customHeight="1" x14ac:dyDescent="1.1499999999999999">
      <c r="A71" s="128">
        <v>76</v>
      </c>
      <c r="B71" s="7" t="s">
        <v>74</v>
      </c>
      <c r="C71" s="128"/>
      <c r="D71" s="128"/>
      <c r="E71" s="128"/>
      <c r="F71" s="128"/>
      <c r="G71" s="128"/>
      <c r="H71" s="128">
        <v>20</v>
      </c>
      <c r="I71" s="128">
        <v>73</v>
      </c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>
        <v>8</v>
      </c>
      <c r="X71" s="128"/>
      <c r="Y71" s="128"/>
      <c r="Z71" s="128"/>
      <c r="AA71" s="127"/>
      <c r="AB71" s="128"/>
      <c r="AC71" s="128"/>
      <c r="AD71" s="128"/>
      <c r="AE71" s="128"/>
      <c r="AF71" s="128"/>
      <c r="AG71" s="198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</row>
    <row r="72" spans="1:147" ht="193.5" customHeight="1" x14ac:dyDescent="1.1499999999999999">
      <c r="A72" s="128">
        <v>104</v>
      </c>
      <c r="B72" s="7" t="s">
        <v>184</v>
      </c>
      <c r="C72" s="128"/>
      <c r="D72" s="128"/>
      <c r="E72" s="128"/>
      <c r="F72" s="128"/>
      <c r="G72" s="128"/>
      <c r="H72" s="128">
        <v>86</v>
      </c>
      <c r="I72" s="128">
        <v>18.5</v>
      </c>
      <c r="J72" s="128"/>
      <c r="K72" s="128"/>
      <c r="L72" s="128"/>
      <c r="M72" s="128">
        <v>40</v>
      </c>
      <c r="N72" s="128"/>
      <c r="O72" s="128"/>
      <c r="P72" s="128"/>
      <c r="Q72" s="128"/>
      <c r="R72" s="128"/>
      <c r="S72" s="128"/>
      <c r="T72" s="128"/>
      <c r="U72" s="128"/>
      <c r="V72" s="128">
        <v>3</v>
      </c>
      <c r="W72" s="128"/>
      <c r="X72" s="128">
        <v>3</v>
      </c>
      <c r="Y72" s="128"/>
      <c r="Z72" s="128"/>
      <c r="AA72" s="127"/>
      <c r="AB72" s="128"/>
      <c r="AC72" s="128"/>
      <c r="AD72" s="128"/>
      <c r="AE72" s="128"/>
      <c r="AF72" s="128"/>
      <c r="AG72" s="198"/>
      <c r="AH72" s="12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</row>
    <row r="73" spans="1:147" ht="96" customHeight="1" x14ac:dyDescent="1.1499999999999999">
      <c r="A73" s="189">
        <v>16</v>
      </c>
      <c r="B73" s="7" t="s">
        <v>90</v>
      </c>
      <c r="C73" s="13">
        <v>21</v>
      </c>
      <c r="D73" s="13"/>
      <c r="E73" s="13"/>
      <c r="F73" s="13"/>
      <c r="G73" s="13"/>
      <c r="H73" s="13"/>
      <c r="I73" s="13">
        <v>13</v>
      </c>
      <c r="J73" s="13"/>
      <c r="K73" s="13"/>
      <c r="L73" s="13"/>
      <c r="M73" s="13"/>
      <c r="N73" s="13">
        <v>78</v>
      </c>
      <c r="O73" s="13"/>
      <c r="P73" s="13"/>
      <c r="Q73" s="13">
        <v>19</v>
      </c>
      <c r="R73" s="13"/>
      <c r="S73" s="13"/>
      <c r="T73" s="13"/>
      <c r="U73" s="13"/>
      <c r="V73" s="13"/>
      <c r="W73" s="13">
        <v>10</v>
      </c>
      <c r="X73" s="13"/>
      <c r="Y73" s="13"/>
      <c r="Z73" s="13"/>
      <c r="AA73" s="14"/>
      <c r="AB73" s="13"/>
      <c r="AC73" s="13"/>
      <c r="AD73" s="13"/>
      <c r="AE73" s="13"/>
      <c r="AF73" s="13"/>
      <c r="AG73" s="13"/>
      <c r="AH73" s="12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</row>
    <row r="74" spans="1:147" ht="91.5" customHeight="1" x14ac:dyDescent="1.1499999999999999">
      <c r="A74" s="3">
        <v>11</v>
      </c>
      <c r="B74" s="7" t="s">
        <v>58</v>
      </c>
      <c r="C74" s="3"/>
      <c r="D74" s="3"/>
      <c r="E74" s="3"/>
      <c r="F74" s="3"/>
      <c r="G74" s="3">
        <v>61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>
        <v>8</v>
      </c>
      <c r="W74" s="3"/>
      <c r="X74" s="3"/>
      <c r="Y74" s="3"/>
      <c r="Z74" s="3"/>
      <c r="AA74" s="8"/>
      <c r="AB74" s="3"/>
      <c r="AC74" s="3"/>
      <c r="AD74" s="3"/>
      <c r="AE74" s="3"/>
      <c r="AF74" s="3"/>
      <c r="AG74" s="198"/>
      <c r="AH74" s="12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</row>
    <row r="75" spans="1:147" ht="110.25" customHeight="1" x14ac:dyDescent="1.1499999999999999">
      <c r="A75" s="3">
        <v>62</v>
      </c>
      <c r="B75" s="7" t="s">
        <v>185</v>
      </c>
      <c r="C75" s="3"/>
      <c r="D75" s="3"/>
      <c r="E75" s="3"/>
      <c r="F75" s="3"/>
      <c r="G75" s="3"/>
      <c r="H75" s="3"/>
      <c r="I75" s="3"/>
      <c r="J75" s="3">
        <v>40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>
        <v>15</v>
      </c>
      <c r="Z75" s="3"/>
      <c r="AA75" s="8"/>
      <c r="AB75" s="3"/>
      <c r="AC75" s="3"/>
      <c r="AD75" s="3"/>
      <c r="AE75" s="3"/>
      <c r="AF75" s="3"/>
      <c r="AG75" s="9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</row>
    <row r="76" spans="1:147" s="34" customFormat="1" ht="96" customHeight="1" x14ac:dyDescent="1.1499999999999999">
      <c r="A76" s="3" t="s">
        <v>41</v>
      </c>
      <c r="B76" s="7" t="s">
        <v>5</v>
      </c>
      <c r="C76" s="3">
        <v>50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8"/>
      <c r="AB76" s="3"/>
      <c r="AC76" s="3"/>
      <c r="AD76" s="3"/>
      <c r="AE76" s="3"/>
      <c r="AF76" s="3"/>
      <c r="AG76" s="3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</row>
    <row r="77" spans="1:147" ht="89.25" customHeight="1" x14ac:dyDescent="1.1499999999999999">
      <c r="A77" s="3" t="s">
        <v>41</v>
      </c>
      <c r="B77" s="7" t="s">
        <v>6</v>
      </c>
      <c r="C77" s="3"/>
      <c r="D77" s="3">
        <v>30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8"/>
      <c r="AB77" s="3"/>
      <c r="AC77" s="3"/>
      <c r="AD77" s="3"/>
      <c r="AE77" s="3"/>
      <c r="AF77" s="3"/>
      <c r="AG77" s="3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</row>
    <row r="78" spans="1:147" x14ac:dyDescent="1.1499999999999999">
      <c r="A78" s="3"/>
      <c r="B78" s="7" t="s">
        <v>43</v>
      </c>
      <c r="C78" s="3">
        <f t="shared" ref="C78:AG78" si="9">C71+C72+C73+C74+C75+C76+C77</f>
        <v>71</v>
      </c>
      <c r="D78" s="3">
        <f t="shared" si="9"/>
        <v>30</v>
      </c>
      <c r="E78" s="3">
        <f t="shared" si="9"/>
        <v>0</v>
      </c>
      <c r="F78" s="3">
        <f t="shared" si="9"/>
        <v>0</v>
      </c>
      <c r="G78" s="3">
        <f t="shared" si="9"/>
        <v>61</v>
      </c>
      <c r="H78" s="3">
        <f t="shared" si="9"/>
        <v>106</v>
      </c>
      <c r="I78" s="3">
        <f t="shared" si="9"/>
        <v>104.5</v>
      </c>
      <c r="J78" s="3">
        <f t="shared" si="9"/>
        <v>40</v>
      </c>
      <c r="K78" s="3">
        <f t="shared" si="9"/>
        <v>0</v>
      </c>
      <c r="L78" s="3">
        <f t="shared" si="9"/>
        <v>0</v>
      </c>
      <c r="M78" s="3">
        <f t="shared" si="9"/>
        <v>40</v>
      </c>
      <c r="N78" s="3">
        <f t="shared" si="9"/>
        <v>78</v>
      </c>
      <c r="O78" s="3">
        <f t="shared" si="9"/>
        <v>0</v>
      </c>
      <c r="P78" s="3">
        <f t="shared" si="9"/>
        <v>0</v>
      </c>
      <c r="Q78" s="3">
        <f t="shared" si="9"/>
        <v>19</v>
      </c>
      <c r="R78" s="3">
        <f t="shared" si="9"/>
        <v>0</v>
      </c>
      <c r="S78" s="3">
        <f t="shared" si="9"/>
        <v>0</v>
      </c>
      <c r="T78" s="3">
        <f t="shared" si="9"/>
        <v>0</v>
      </c>
      <c r="U78" s="3">
        <f t="shared" si="9"/>
        <v>0</v>
      </c>
      <c r="V78" s="3">
        <f t="shared" si="9"/>
        <v>11</v>
      </c>
      <c r="W78" s="3">
        <f t="shared" si="9"/>
        <v>18</v>
      </c>
      <c r="X78" s="3">
        <f t="shared" si="9"/>
        <v>3</v>
      </c>
      <c r="Y78" s="3">
        <f t="shared" si="9"/>
        <v>15</v>
      </c>
      <c r="Z78" s="3">
        <f t="shared" si="9"/>
        <v>0</v>
      </c>
      <c r="AA78" s="3">
        <f t="shared" si="9"/>
        <v>0</v>
      </c>
      <c r="AB78" s="3">
        <f t="shared" si="9"/>
        <v>0</v>
      </c>
      <c r="AC78" s="3">
        <f t="shared" si="9"/>
        <v>0</v>
      </c>
      <c r="AD78" s="3">
        <f t="shared" si="9"/>
        <v>0</v>
      </c>
      <c r="AE78" s="3">
        <f t="shared" si="9"/>
        <v>0</v>
      </c>
      <c r="AF78" s="3">
        <f t="shared" si="9"/>
        <v>0</v>
      </c>
      <c r="AG78" s="3">
        <f t="shared" si="9"/>
        <v>0</v>
      </c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</row>
    <row r="79" spans="1:147" x14ac:dyDescent="1.1499999999999999">
      <c r="A79" s="232" t="s">
        <v>48</v>
      </c>
      <c r="B79" s="232"/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32"/>
      <c r="Z79" s="232"/>
      <c r="AA79" s="232"/>
      <c r="AB79" s="232"/>
      <c r="AC79" s="232"/>
      <c r="AD79" s="232"/>
      <c r="AE79" s="232"/>
      <c r="AF79" s="232"/>
      <c r="AG79" s="232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</row>
    <row r="80" spans="1:147" ht="104.25" customHeight="1" x14ac:dyDescent="1.1499999999999999">
      <c r="A80" s="189">
        <v>46</v>
      </c>
      <c r="B80" s="7" t="s">
        <v>49</v>
      </c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>
        <v>200</v>
      </c>
      <c r="R80" s="189"/>
      <c r="S80" s="189"/>
      <c r="T80" s="189"/>
      <c r="U80" s="189"/>
      <c r="V80" s="189"/>
      <c r="W80" s="189"/>
      <c r="X80" s="189"/>
      <c r="Y80" s="189"/>
      <c r="Z80" s="189"/>
      <c r="AA80" s="188"/>
      <c r="AB80" s="189"/>
      <c r="AC80" s="189"/>
      <c r="AD80" s="189"/>
      <c r="AE80" s="189"/>
      <c r="AF80" s="189"/>
      <c r="AG80" s="9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</row>
    <row r="81" spans="1:147" ht="179.25" customHeight="1" x14ac:dyDescent="1.1499999999999999">
      <c r="A81" s="189">
        <v>89</v>
      </c>
      <c r="B81" s="7" t="s">
        <v>50</v>
      </c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>
        <v>50</v>
      </c>
      <c r="AA81" s="188"/>
      <c r="AB81" s="189"/>
      <c r="AC81" s="189"/>
      <c r="AD81" s="189"/>
      <c r="AE81" s="189"/>
      <c r="AF81" s="189"/>
      <c r="AG81" s="9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</row>
    <row r="82" spans="1:147" x14ac:dyDescent="1.1499999999999999">
      <c r="A82" s="189">
        <v>70</v>
      </c>
      <c r="B82" s="7" t="s">
        <v>40</v>
      </c>
      <c r="C82" s="189"/>
      <c r="D82" s="189"/>
      <c r="E82" s="189"/>
      <c r="F82" s="189"/>
      <c r="G82" s="189"/>
      <c r="H82" s="189"/>
      <c r="I82" s="189"/>
      <c r="J82" s="10">
        <v>100</v>
      </c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8"/>
      <c r="AB82" s="189"/>
      <c r="AC82" s="189"/>
      <c r="AD82" s="189"/>
      <c r="AE82" s="189"/>
      <c r="AF82" s="189"/>
      <c r="AG82" s="9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</row>
    <row r="83" spans="1:147" x14ac:dyDescent="1.1499999999999999">
      <c r="A83" s="3"/>
      <c r="B83" s="7" t="s">
        <v>43</v>
      </c>
      <c r="C83" s="3">
        <f>C80+C81+C82</f>
        <v>0</v>
      </c>
      <c r="D83" s="3">
        <f t="shared" ref="D83:AG83" si="10">D80+D81+D82</f>
        <v>0</v>
      </c>
      <c r="E83" s="3">
        <f t="shared" si="10"/>
        <v>0</v>
      </c>
      <c r="F83" s="3">
        <f t="shared" si="10"/>
        <v>0</v>
      </c>
      <c r="G83" s="3">
        <f t="shared" si="10"/>
        <v>0</v>
      </c>
      <c r="H83" s="3">
        <f t="shared" si="10"/>
        <v>0</v>
      </c>
      <c r="I83" s="3">
        <f t="shared" si="10"/>
        <v>0</v>
      </c>
      <c r="J83" s="3">
        <f t="shared" si="10"/>
        <v>100</v>
      </c>
      <c r="K83" s="3">
        <f t="shared" si="10"/>
        <v>0</v>
      </c>
      <c r="L83" s="3">
        <f t="shared" si="10"/>
        <v>0</v>
      </c>
      <c r="M83" s="3">
        <f t="shared" si="10"/>
        <v>0</v>
      </c>
      <c r="N83" s="3">
        <f t="shared" si="10"/>
        <v>0</v>
      </c>
      <c r="O83" s="3">
        <f t="shared" si="10"/>
        <v>0</v>
      </c>
      <c r="P83" s="3">
        <f t="shared" si="10"/>
        <v>0</v>
      </c>
      <c r="Q83" s="3">
        <f t="shared" si="10"/>
        <v>200</v>
      </c>
      <c r="R83" s="3">
        <f t="shared" si="10"/>
        <v>0</v>
      </c>
      <c r="S83" s="3">
        <f t="shared" si="10"/>
        <v>0</v>
      </c>
      <c r="T83" s="3">
        <f t="shared" si="10"/>
        <v>0</v>
      </c>
      <c r="U83" s="3">
        <f t="shared" si="10"/>
        <v>0</v>
      </c>
      <c r="V83" s="3">
        <f t="shared" si="10"/>
        <v>0</v>
      </c>
      <c r="W83" s="3">
        <f t="shared" si="10"/>
        <v>0</v>
      </c>
      <c r="X83" s="3">
        <f t="shared" si="10"/>
        <v>0</v>
      </c>
      <c r="Y83" s="3">
        <f t="shared" si="10"/>
        <v>0</v>
      </c>
      <c r="Z83" s="3">
        <f t="shared" si="10"/>
        <v>50</v>
      </c>
      <c r="AA83" s="3">
        <f t="shared" si="10"/>
        <v>0</v>
      </c>
      <c r="AB83" s="3">
        <f t="shared" si="10"/>
        <v>0</v>
      </c>
      <c r="AC83" s="3">
        <f t="shared" si="10"/>
        <v>0</v>
      </c>
      <c r="AD83" s="3">
        <f t="shared" si="10"/>
        <v>0</v>
      </c>
      <c r="AE83" s="3">
        <f t="shared" si="10"/>
        <v>0</v>
      </c>
      <c r="AF83" s="3">
        <f t="shared" si="10"/>
        <v>0</v>
      </c>
      <c r="AG83" s="3">
        <f t="shared" si="10"/>
        <v>0</v>
      </c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</row>
    <row r="84" spans="1:147" ht="166.5" x14ac:dyDescent="1.1499999999999999">
      <c r="A84" s="3"/>
      <c r="B84" s="7" t="s">
        <v>51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8"/>
      <c r="AB84" s="3"/>
      <c r="AC84" s="3"/>
      <c r="AD84" s="3"/>
      <c r="AE84" s="3"/>
      <c r="AF84" s="3">
        <v>1.2</v>
      </c>
      <c r="AG84" s="3">
        <v>3</v>
      </c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</row>
    <row r="85" spans="1:147" x14ac:dyDescent="1.1499999999999999">
      <c r="A85" s="3"/>
      <c r="B85" s="7" t="s">
        <v>52</v>
      </c>
      <c r="C85" s="3">
        <f t="shared" ref="C85:AE85" si="11">SUM(C69+C78+C83)</f>
        <v>131</v>
      </c>
      <c r="D85" s="3">
        <f t="shared" si="11"/>
        <v>30</v>
      </c>
      <c r="E85" s="3">
        <f t="shared" si="11"/>
        <v>0</v>
      </c>
      <c r="F85" s="3">
        <f t="shared" si="11"/>
        <v>0</v>
      </c>
      <c r="G85" s="3">
        <f t="shared" si="11"/>
        <v>61</v>
      </c>
      <c r="H85" s="3">
        <f t="shared" si="11"/>
        <v>160</v>
      </c>
      <c r="I85" s="3">
        <f t="shared" si="11"/>
        <v>344.5</v>
      </c>
      <c r="J85" s="3">
        <f t="shared" si="11"/>
        <v>140</v>
      </c>
      <c r="K85" s="3">
        <f t="shared" si="11"/>
        <v>0</v>
      </c>
      <c r="L85" s="3">
        <f t="shared" si="11"/>
        <v>0</v>
      </c>
      <c r="M85" s="3">
        <f t="shared" si="11"/>
        <v>87</v>
      </c>
      <c r="N85" s="3">
        <f t="shared" si="11"/>
        <v>78</v>
      </c>
      <c r="O85" s="3">
        <f t="shared" si="11"/>
        <v>0</v>
      </c>
      <c r="P85" s="3">
        <f t="shared" si="11"/>
        <v>0</v>
      </c>
      <c r="Q85" s="3">
        <f t="shared" si="11"/>
        <v>319</v>
      </c>
      <c r="R85" s="3">
        <f t="shared" si="11"/>
        <v>0</v>
      </c>
      <c r="S85" s="3">
        <f t="shared" si="11"/>
        <v>0</v>
      </c>
      <c r="T85" s="3">
        <f t="shared" si="11"/>
        <v>0</v>
      </c>
      <c r="U85" s="3">
        <f t="shared" si="11"/>
        <v>0</v>
      </c>
      <c r="V85" s="3">
        <f t="shared" si="11"/>
        <v>11</v>
      </c>
      <c r="W85" s="3">
        <f t="shared" si="11"/>
        <v>24</v>
      </c>
      <c r="X85" s="3">
        <f t="shared" si="11"/>
        <v>3</v>
      </c>
      <c r="Y85" s="3">
        <f t="shared" si="11"/>
        <v>35</v>
      </c>
      <c r="Z85" s="3">
        <f t="shared" si="11"/>
        <v>50</v>
      </c>
      <c r="AA85" s="3">
        <f t="shared" si="11"/>
        <v>0</v>
      </c>
      <c r="AB85" s="3">
        <f t="shared" si="11"/>
        <v>0</v>
      </c>
      <c r="AC85" s="3">
        <f t="shared" si="11"/>
        <v>5</v>
      </c>
      <c r="AD85" s="3">
        <f t="shared" si="11"/>
        <v>0</v>
      </c>
      <c r="AE85" s="3">
        <f t="shared" si="11"/>
        <v>0</v>
      </c>
      <c r="AF85" s="3">
        <v>1.2</v>
      </c>
      <c r="AG85" s="3">
        <v>3</v>
      </c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</row>
    <row r="86" spans="1:147" x14ac:dyDescent="1.1499999999999999">
      <c r="A86" s="232" t="s">
        <v>138</v>
      </c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232"/>
      <c r="W86" s="232"/>
      <c r="X86" s="232"/>
      <c r="Y86" s="232"/>
      <c r="Z86" s="232"/>
      <c r="AA86" s="232"/>
      <c r="AB86" s="232"/>
      <c r="AC86" s="232"/>
      <c r="AD86" s="232"/>
      <c r="AE86" s="232"/>
      <c r="AF86" s="232"/>
      <c r="AG86" s="232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</row>
    <row r="87" spans="1:147" x14ac:dyDescent="1.1499999999999999">
      <c r="A87" s="232" t="s">
        <v>67</v>
      </c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32"/>
      <c r="Z87" s="232"/>
      <c r="AA87" s="232"/>
      <c r="AB87" s="232"/>
      <c r="AC87" s="232"/>
      <c r="AD87" s="232"/>
      <c r="AE87" s="232"/>
      <c r="AF87" s="232"/>
      <c r="AG87" s="232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</row>
    <row r="88" spans="1:147" ht="83.25" customHeight="1" x14ac:dyDescent="1.1499999999999999">
      <c r="A88" s="244" t="s">
        <v>3</v>
      </c>
      <c r="B88" s="232" t="s">
        <v>4</v>
      </c>
      <c r="C88" s="245" t="s">
        <v>5</v>
      </c>
      <c r="D88" s="245" t="s">
        <v>6</v>
      </c>
      <c r="E88" s="245" t="s">
        <v>7</v>
      </c>
      <c r="F88" s="245" t="s">
        <v>8</v>
      </c>
      <c r="G88" s="245" t="s">
        <v>9</v>
      </c>
      <c r="H88" s="245" t="s">
        <v>10</v>
      </c>
      <c r="I88" s="245" t="s">
        <v>11</v>
      </c>
      <c r="J88" s="245" t="s">
        <v>12</v>
      </c>
      <c r="K88" s="245" t="s">
        <v>13</v>
      </c>
      <c r="L88" s="245" t="s">
        <v>14</v>
      </c>
      <c r="M88" s="245" t="s">
        <v>15</v>
      </c>
      <c r="N88" s="245" t="s">
        <v>16</v>
      </c>
      <c r="O88" s="245" t="s">
        <v>17</v>
      </c>
      <c r="P88" s="245" t="s">
        <v>18</v>
      </c>
      <c r="Q88" s="245" t="s">
        <v>19</v>
      </c>
      <c r="R88" s="245" t="s">
        <v>20</v>
      </c>
      <c r="S88" s="245" t="s">
        <v>21</v>
      </c>
      <c r="T88" s="245" t="s">
        <v>22</v>
      </c>
      <c r="U88" s="245" t="s">
        <v>23</v>
      </c>
      <c r="V88" s="245" t="s">
        <v>24</v>
      </c>
      <c r="W88" s="245" t="s">
        <v>25</v>
      </c>
      <c r="X88" s="245" t="s">
        <v>26</v>
      </c>
      <c r="Y88" s="245" t="s">
        <v>27</v>
      </c>
      <c r="Z88" s="245" t="s">
        <v>28</v>
      </c>
      <c r="AA88" s="246" t="s">
        <v>29</v>
      </c>
      <c r="AB88" s="245" t="s">
        <v>30</v>
      </c>
      <c r="AC88" s="246" t="s">
        <v>31</v>
      </c>
      <c r="AD88" s="245" t="s">
        <v>32</v>
      </c>
      <c r="AE88" s="245" t="s">
        <v>33</v>
      </c>
      <c r="AF88" s="245" t="s">
        <v>34</v>
      </c>
      <c r="AG88" s="245" t="s">
        <v>35</v>
      </c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</row>
    <row r="89" spans="1:147" ht="409.6" customHeight="1" x14ac:dyDescent="1.1499999999999999">
      <c r="A89" s="244"/>
      <c r="B89" s="232"/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5"/>
      <c r="Z89" s="245"/>
      <c r="AA89" s="246"/>
      <c r="AB89" s="245"/>
      <c r="AC89" s="246"/>
      <c r="AD89" s="245"/>
      <c r="AE89" s="245"/>
      <c r="AF89" s="245"/>
      <c r="AG89" s="245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</row>
    <row r="90" spans="1:147" x14ac:dyDescent="1.1499999999999999">
      <c r="A90" s="3">
        <v>1</v>
      </c>
      <c r="B90" s="4">
        <v>2</v>
      </c>
      <c r="C90" s="3">
        <v>3</v>
      </c>
      <c r="D90" s="3">
        <v>4</v>
      </c>
      <c r="E90" s="3">
        <v>5</v>
      </c>
      <c r="F90" s="3">
        <v>6</v>
      </c>
      <c r="G90" s="3">
        <v>7</v>
      </c>
      <c r="H90" s="3" t="s">
        <v>36</v>
      </c>
      <c r="I90" s="3">
        <v>9</v>
      </c>
      <c r="J90" s="3">
        <v>10</v>
      </c>
      <c r="K90" s="3">
        <v>11</v>
      </c>
      <c r="L90" s="3">
        <v>12</v>
      </c>
      <c r="M90" s="3">
        <v>13</v>
      </c>
      <c r="N90" s="3">
        <v>14</v>
      </c>
      <c r="O90" s="3">
        <v>15</v>
      </c>
      <c r="P90" s="3">
        <v>16</v>
      </c>
      <c r="Q90" s="3">
        <v>17</v>
      </c>
      <c r="R90" s="3">
        <v>18</v>
      </c>
      <c r="S90" s="3">
        <v>19</v>
      </c>
      <c r="T90" s="3">
        <v>20</v>
      </c>
      <c r="U90" s="3">
        <v>21</v>
      </c>
      <c r="V90" s="3">
        <v>22</v>
      </c>
      <c r="W90" s="3">
        <v>23</v>
      </c>
      <c r="X90" s="3">
        <v>24</v>
      </c>
      <c r="Y90" s="3">
        <v>25</v>
      </c>
      <c r="Z90" s="3">
        <v>26</v>
      </c>
      <c r="AA90" s="4">
        <v>27</v>
      </c>
      <c r="AB90" s="3">
        <v>28</v>
      </c>
      <c r="AC90" s="3">
        <v>29</v>
      </c>
      <c r="AD90" s="3">
        <v>30</v>
      </c>
      <c r="AE90" s="3">
        <v>31</v>
      </c>
      <c r="AF90" s="3">
        <v>32</v>
      </c>
      <c r="AG90" s="5">
        <v>33</v>
      </c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</row>
    <row r="91" spans="1:147" x14ac:dyDescent="1.1499999999999999">
      <c r="A91" s="232" t="s">
        <v>109</v>
      </c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U91" s="232"/>
      <c r="V91" s="232"/>
      <c r="W91" s="232"/>
      <c r="X91" s="232"/>
      <c r="Y91" s="232"/>
      <c r="Z91" s="232"/>
      <c r="AA91" s="232"/>
      <c r="AB91" s="232"/>
      <c r="AC91" s="232"/>
      <c r="AD91" s="232"/>
      <c r="AE91" s="232"/>
      <c r="AF91" s="232"/>
      <c r="AG91" s="232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</row>
    <row r="92" spans="1:147" x14ac:dyDescent="1.1499999999999999">
      <c r="A92" s="3">
        <v>51</v>
      </c>
      <c r="B92" s="7" t="s">
        <v>68</v>
      </c>
      <c r="C92" s="3"/>
      <c r="D92" s="3"/>
      <c r="E92" s="3"/>
      <c r="F92" s="3">
        <v>33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>
        <v>131</v>
      </c>
      <c r="R92" s="3"/>
      <c r="S92" s="3"/>
      <c r="T92" s="3"/>
      <c r="U92" s="3"/>
      <c r="V92" s="3">
        <v>6</v>
      </c>
      <c r="W92" s="3"/>
      <c r="X92" s="3"/>
      <c r="Y92" s="3">
        <v>6</v>
      </c>
      <c r="Z92" s="3"/>
      <c r="AA92" s="8"/>
      <c r="AB92" s="3"/>
      <c r="AC92" s="3"/>
      <c r="AD92" s="3"/>
      <c r="AE92" s="3"/>
      <c r="AF92" s="3"/>
      <c r="AG92" s="9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</row>
    <row r="93" spans="1:147" ht="91.5" customHeight="1" x14ac:dyDescent="1.1499999999999999">
      <c r="A93" s="208">
        <v>59</v>
      </c>
      <c r="B93" s="7" t="s">
        <v>204</v>
      </c>
      <c r="C93" s="208"/>
      <c r="D93" s="208"/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>
        <v>10</v>
      </c>
      <c r="W93" s="208"/>
      <c r="X93" s="208"/>
      <c r="Y93" s="208"/>
      <c r="Z93" s="208"/>
      <c r="AA93" s="207"/>
      <c r="AB93" s="208"/>
      <c r="AC93" s="208"/>
      <c r="AD93" s="208"/>
      <c r="AE93" s="208"/>
      <c r="AF93" s="208"/>
      <c r="AG93" s="9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</row>
    <row r="94" spans="1:147" ht="91.5" customHeight="1" x14ac:dyDescent="1.1499999999999999">
      <c r="A94" s="211">
        <v>13</v>
      </c>
      <c r="B94" s="7" t="s">
        <v>80</v>
      </c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>
        <v>20</v>
      </c>
      <c r="U94" s="211"/>
      <c r="V94" s="211"/>
      <c r="W94" s="211"/>
      <c r="X94" s="211"/>
      <c r="Y94" s="211"/>
      <c r="Z94" s="211"/>
      <c r="AA94" s="210"/>
      <c r="AB94" s="211"/>
      <c r="AC94" s="211"/>
      <c r="AD94" s="211"/>
      <c r="AE94" s="211"/>
      <c r="AF94" s="211"/>
      <c r="AG94" s="9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</row>
    <row r="95" spans="1:147" ht="100.5" customHeight="1" x14ac:dyDescent="1.1499999999999999">
      <c r="A95" s="3">
        <v>57</v>
      </c>
      <c r="B95" s="7" t="s">
        <v>56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>
        <v>15</v>
      </c>
      <c r="Z95" s="3"/>
      <c r="AA95" s="4">
        <v>1</v>
      </c>
      <c r="AB95" s="3"/>
      <c r="AC95" s="3"/>
      <c r="AD95" s="3"/>
      <c r="AE95" s="3"/>
      <c r="AF95" s="3"/>
      <c r="AG95" s="9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</row>
    <row r="96" spans="1:147" ht="102.75" customHeight="1" x14ac:dyDescent="1.1499999999999999">
      <c r="A96" s="3" t="s">
        <v>41</v>
      </c>
      <c r="B96" s="7" t="s">
        <v>69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>
        <v>125</v>
      </c>
      <c r="S96" s="3"/>
      <c r="T96" s="3"/>
      <c r="U96" s="3"/>
      <c r="V96" s="3"/>
      <c r="W96" s="3"/>
      <c r="X96" s="3"/>
      <c r="Y96" s="3"/>
      <c r="Z96" s="3"/>
      <c r="AA96" s="8"/>
      <c r="AB96" s="3"/>
      <c r="AC96" s="3"/>
      <c r="AD96" s="3"/>
      <c r="AE96" s="3"/>
      <c r="AF96" s="3"/>
      <c r="AG96" s="9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</row>
    <row r="97" spans="1:147" ht="110.25" customHeight="1" x14ac:dyDescent="1.1499999999999999">
      <c r="A97" s="3" t="s">
        <v>41</v>
      </c>
      <c r="B97" s="7" t="s">
        <v>42</v>
      </c>
      <c r="C97" s="3">
        <v>60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8"/>
      <c r="AB97" s="3"/>
      <c r="AC97" s="3"/>
      <c r="AD97" s="3"/>
      <c r="AE97" s="3"/>
      <c r="AF97" s="3"/>
      <c r="AG97" s="9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</row>
    <row r="98" spans="1:147" x14ac:dyDescent="1.1499999999999999">
      <c r="A98" s="3"/>
      <c r="B98" s="7" t="s">
        <v>43</v>
      </c>
      <c r="C98" s="3">
        <f t="shared" ref="C98:AG98" si="12">SUM(C92:C97)</f>
        <v>60</v>
      </c>
      <c r="D98" s="3">
        <f t="shared" si="12"/>
        <v>0</v>
      </c>
      <c r="E98" s="3">
        <f t="shared" si="12"/>
        <v>0</v>
      </c>
      <c r="F98" s="3">
        <f t="shared" si="12"/>
        <v>33</v>
      </c>
      <c r="G98" s="3">
        <f t="shared" si="12"/>
        <v>0</v>
      </c>
      <c r="H98" s="3">
        <f t="shared" si="12"/>
        <v>0</v>
      </c>
      <c r="I98" s="3">
        <f t="shared" si="12"/>
        <v>0</v>
      </c>
      <c r="J98" s="3">
        <f t="shared" si="12"/>
        <v>0</v>
      </c>
      <c r="K98" s="3">
        <f t="shared" si="12"/>
        <v>0</v>
      </c>
      <c r="L98" s="3">
        <f t="shared" si="12"/>
        <v>0</v>
      </c>
      <c r="M98" s="3">
        <f t="shared" si="12"/>
        <v>0</v>
      </c>
      <c r="N98" s="3">
        <f t="shared" si="12"/>
        <v>0</v>
      </c>
      <c r="O98" s="3">
        <f t="shared" si="12"/>
        <v>0</v>
      </c>
      <c r="P98" s="3">
        <f t="shared" si="12"/>
        <v>0</v>
      </c>
      <c r="Q98" s="3">
        <f t="shared" si="12"/>
        <v>131</v>
      </c>
      <c r="R98" s="3">
        <f t="shared" si="12"/>
        <v>125</v>
      </c>
      <c r="S98" s="3">
        <f t="shared" si="12"/>
        <v>0</v>
      </c>
      <c r="T98" s="3">
        <f t="shared" si="12"/>
        <v>20</v>
      </c>
      <c r="U98" s="3">
        <f t="shared" si="12"/>
        <v>0</v>
      </c>
      <c r="V98" s="3">
        <f t="shared" si="12"/>
        <v>16</v>
      </c>
      <c r="W98" s="3">
        <f t="shared" si="12"/>
        <v>0</v>
      </c>
      <c r="X98" s="3">
        <f t="shared" si="12"/>
        <v>0</v>
      </c>
      <c r="Y98" s="3">
        <f t="shared" si="12"/>
        <v>21</v>
      </c>
      <c r="Z98" s="3">
        <f t="shared" si="12"/>
        <v>0</v>
      </c>
      <c r="AA98" s="8">
        <f t="shared" si="12"/>
        <v>1</v>
      </c>
      <c r="AB98" s="3">
        <f t="shared" si="12"/>
        <v>0</v>
      </c>
      <c r="AC98" s="3">
        <f t="shared" si="12"/>
        <v>0</v>
      </c>
      <c r="AD98" s="3">
        <f t="shared" si="12"/>
        <v>0</v>
      </c>
      <c r="AE98" s="3">
        <f t="shared" si="12"/>
        <v>0</v>
      </c>
      <c r="AF98" s="3">
        <f t="shared" si="12"/>
        <v>0</v>
      </c>
      <c r="AG98" s="3">
        <f t="shared" si="12"/>
        <v>0</v>
      </c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</row>
    <row r="99" spans="1:147" x14ac:dyDescent="1.1499999999999999">
      <c r="A99" s="232" t="s">
        <v>111</v>
      </c>
      <c r="B99" s="232"/>
      <c r="C99" s="232"/>
      <c r="D99" s="232"/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  <c r="R99" s="232"/>
      <c r="S99" s="232"/>
      <c r="T99" s="232"/>
      <c r="U99" s="232"/>
      <c r="V99" s="232"/>
      <c r="W99" s="232"/>
      <c r="X99" s="232"/>
      <c r="Y99" s="232"/>
      <c r="Z99" s="232"/>
      <c r="AA99" s="232"/>
      <c r="AB99" s="232"/>
      <c r="AC99" s="232"/>
      <c r="AD99" s="232"/>
      <c r="AE99" s="232"/>
      <c r="AF99" s="232"/>
      <c r="AG99" s="232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</row>
    <row r="100" spans="1:147" x14ac:dyDescent="1.1499999999999999">
      <c r="A100" s="3">
        <v>32</v>
      </c>
      <c r="B100" s="7" t="s">
        <v>70</v>
      </c>
      <c r="C100" s="3"/>
      <c r="D100" s="3"/>
      <c r="E100" s="3"/>
      <c r="F100" s="3"/>
      <c r="G100" s="3"/>
      <c r="H100" s="3"/>
      <c r="I100" s="3">
        <v>17</v>
      </c>
      <c r="J100" s="3"/>
      <c r="K100" s="3"/>
      <c r="L100" s="3"/>
      <c r="M100" s="3"/>
      <c r="N100" s="3"/>
      <c r="O100" s="3">
        <v>75</v>
      </c>
      <c r="P100" s="3"/>
      <c r="Q100" s="3"/>
      <c r="R100" s="3"/>
      <c r="S100" s="3"/>
      <c r="T100" s="3"/>
      <c r="U100" s="3"/>
      <c r="V100" s="3"/>
      <c r="W100" s="3">
        <v>10</v>
      </c>
      <c r="X100" s="3"/>
      <c r="Y100" s="3"/>
      <c r="Z100" s="3"/>
      <c r="AA100" s="8"/>
      <c r="AB100" s="3"/>
      <c r="AC100" s="3"/>
      <c r="AD100" s="3"/>
      <c r="AE100" s="3"/>
      <c r="AF100" s="3"/>
      <c r="AG100" s="9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</row>
    <row r="101" spans="1:147" ht="189" customHeight="1" x14ac:dyDescent="1.1499999999999999">
      <c r="A101" s="128">
        <v>22</v>
      </c>
      <c r="B101" s="7" t="s">
        <v>71</v>
      </c>
      <c r="C101" s="128"/>
      <c r="D101" s="128"/>
      <c r="E101" s="128"/>
      <c r="F101" s="128"/>
      <c r="G101" s="128"/>
      <c r="H101" s="128">
        <v>20</v>
      </c>
      <c r="I101" s="128">
        <v>94</v>
      </c>
      <c r="J101" s="128"/>
      <c r="K101" s="128"/>
      <c r="L101" s="128"/>
      <c r="M101" s="128">
        <v>16</v>
      </c>
      <c r="N101" s="128"/>
      <c r="O101" s="128"/>
      <c r="P101" s="128"/>
      <c r="Q101" s="128"/>
      <c r="R101" s="128"/>
      <c r="S101" s="128"/>
      <c r="T101" s="128"/>
      <c r="U101" s="128">
        <v>5</v>
      </c>
      <c r="V101" s="128"/>
      <c r="W101" s="128">
        <v>5</v>
      </c>
      <c r="X101" s="128"/>
      <c r="Y101" s="128">
        <v>2.5</v>
      </c>
      <c r="Z101" s="128"/>
      <c r="AA101" s="127"/>
      <c r="AB101" s="128"/>
      <c r="AC101" s="128"/>
      <c r="AD101" s="128"/>
      <c r="AE101" s="128"/>
      <c r="AF101" s="128"/>
      <c r="AG101" s="9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</row>
    <row r="102" spans="1:147" ht="93" customHeight="1" x14ac:dyDescent="1.1499999999999999">
      <c r="A102" s="211">
        <v>48</v>
      </c>
      <c r="B102" s="7" t="s">
        <v>72</v>
      </c>
      <c r="C102" s="211">
        <v>3</v>
      </c>
      <c r="D102" s="211"/>
      <c r="E102" s="211"/>
      <c r="F102" s="211"/>
      <c r="G102" s="211"/>
      <c r="H102" s="211">
        <v>163</v>
      </c>
      <c r="I102" s="211">
        <v>13</v>
      </c>
      <c r="J102" s="211"/>
      <c r="K102" s="211"/>
      <c r="L102" s="211"/>
      <c r="M102" s="211">
        <v>113</v>
      </c>
      <c r="N102" s="211"/>
      <c r="O102" s="211"/>
      <c r="P102" s="211"/>
      <c r="Q102" s="211"/>
      <c r="R102" s="211"/>
      <c r="S102" s="211"/>
      <c r="T102" s="211"/>
      <c r="U102" s="211"/>
      <c r="V102" s="211">
        <v>8.5</v>
      </c>
      <c r="W102" s="211">
        <v>3</v>
      </c>
      <c r="X102" s="211"/>
      <c r="Y102" s="211"/>
      <c r="Z102" s="211"/>
      <c r="AA102" s="210"/>
      <c r="AB102" s="211"/>
      <c r="AC102" s="211"/>
      <c r="AD102" s="211"/>
      <c r="AE102" s="211"/>
      <c r="AF102" s="211"/>
      <c r="AG102" s="9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</row>
    <row r="103" spans="1:147" x14ac:dyDescent="1.1499999999999999">
      <c r="A103" s="3">
        <v>35</v>
      </c>
      <c r="B103" s="7" t="s">
        <v>47</v>
      </c>
      <c r="C103" s="3"/>
      <c r="D103" s="3"/>
      <c r="E103" s="3"/>
      <c r="F103" s="3"/>
      <c r="G103" s="3"/>
      <c r="H103" s="3"/>
      <c r="I103" s="3"/>
      <c r="J103" s="3"/>
      <c r="K103" s="3">
        <v>20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>
        <v>15</v>
      </c>
      <c r="Z103" s="3"/>
      <c r="AA103" s="8"/>
      <c r="AB103" s="3"/>
      <c r="AC103" s="3"/>
      <c r="AD103" s="3"/>
      <c r="AE103" s="3"/>
      <c r="AF103" s="3"/>
      <c r="AG103" s="9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</row>
    <row r="104" spans="1:147" x14ac:dyDescent="1.1499999999999999">
      <c r="A104" s="3" t="s">
        <v>41</v>
      </c>
      <c r="B104" s="7" t="s">
        <v>5</v>
      </c>
      <c r="C104" s="3">
        <v>50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8"/>
      <c r="AB104" s="3"/>
      <c r="AC104" s="3"/>
      <c r="AD104" s="3"/>
      <c r="AE104" s="3"/>
      <c r="AF104" s="3"/>
      <c r="AG104" s="3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</row>
    <row r="105" spans="1:147" x14ac:dyDescent="1.1499999999999999">
      <c r="A105" s="3" t="s">
        <v>41</v>
      </c>
      <c r="B105" s="7" t="s">
        <v>6</v>
      </c>
      <c r="C105" s="3"/>
      <c r="D105" s="3">
        <v>30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8"/>
      <c r="AB105" s="3"/>
      <c r="AC105" s="3"/>
      <c r="AD105" s="3"/>
      <c r="AE105" s="3"/>
      <c r="AF105" s="3"/>
      <c r="AG105" s="3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</row>
    <row r="106" spans="1:147" x14ac:dyDescent="1.1499999999999999">
      <c r="A106" s="3"/>
      <c r="B106" s="7" t="s">
        <v>43</v>
      </c>
      <c r="C106" s="3">
        <f t="shared" ref="C106:AG106" si="13">SUM(C100:C105)</f>
        <v>53</v>
      </c>
      <c r="D106" s="3">
        <f t="shared" si="13"/>
        <v>30</v>
      </c>
      <c r="E106" s="3">
        <f t="shared" si="13"/>
        <v>0</v>
      </c>
      <c r="F106" s="3">
        <f t="shared" si="13"/>
        <v>0</v>
      </c>
      <c r="G106" s="3">
        <f t="shared" si="13"/>
        <v>0</v>
      </c>
      <c r="H106" s="3">
        <f t="shared" si="13"/>
        <v>183</v>
      </c>
      <c r="I106" s="3">
        <f t="shared" si="13"/>
        <v>124</v>
      </c>
      <c r="J106" s="3">
        <f t="shared" si="13"/>
        <v>0</v>
      </c>
      <c r="K106" s="3">
        <f t="shared" si="13"/>
        <v>20</v>
      </c>
      <c r="L106" s="3">
        <f t="shared" si="13"/>
        <v>0</v>
      </c>
      <c r="M106" s="3">
        <f t="shared" si="13"/>
        <v>129</v>
      </c>
      <c r="N106" s="3">
        <f t="shared" si="13"/>
        <v>0</v>
      </c>
      <c r="O106" s="3">
        <f t="shared" si="13"/>
        <v>75</v>
      </c>
      <c r="P106" s="3">
        <f t="shared" si="13"/>
        <v>0</v>
      </c>
      <c r="Q106" s="3">
        <f t="shared" si="13"/>
        <v>0</v>
      </c>
      <c r="R106" s="3">
        <f t="shared" si="13"/>
        <v>0</v>
      </c>
      <c r="S106" s="3">
        <f t="shared" si="13"/>
        <v>0</v>
      </c>
      <c r="T106" s="3">
        <f t="shared" si="13"/>
        <v>0</v>
      </c>
      <c r="U106" s="3">
        <f t="shared" si="13"/>
        <v>5</v>
      </c>
      <c r="V106" s="3">
        <f t="shared" si="13"/>
        <v>8.5</v>
      </c>
      <c r="W106" s="3">
        <f t="shared" si="13"/>
        <v>18</v>
      </c>
      <c r="X106" s="3">
        <f t="shared" si="13"/>
        <v>0</v>
      </c>
      <c r="Y106" s="3">
        <f t="shared" si="13"/>
        <v>17.5</v>
      </c>
      <c r="Z106" s="3">
        <f t="shared" si="13"/>
        <v>0</v>
      </c>
      <c r="AA106" s="8">
        <f t="shared" si="13"/>
        <v>0</v>
      </c>
      <c r="AB106" s="3">
        <f t="shared" si="13"/>
        <v>0</v>
      </c>
      <c r="AC106" s="3">
        <f t="shared" si="13"/>
        <v>0</v>
      </c>
      <c r="AD106" s="3">
        <f t="shared" si="13"/>
        <v>0</v>
      </c>
      <c r="AE106" s="3">
        <f t="shared" si="13"/>
        <v>0</v>
      </c>
      <c r="AF106" s="3">
        <f t="shared" si="13"/>
        <v>0</v>
      </c>
      <c r="AG106" s="3">
        <f t="shared" si="13"/>
        <v>0</v>
      </c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</row>
    <row r="107" spans="1:147" x14ac:dyDescent="1.1499999999999999">
      <c r="A107" s="232" t="s">
        <v>48</v>
      </c>
      <c r="B107" s="232"/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  <c r="R107" s="232"/>
      <c r="S107" s="232"/>
      <c r="T107" s="232"/>
      <c r="U107" s="232"/>
      <c r="V107" s="232"/>
      <c r="W107" s="232"/>
      <c r="X107" s="232"/>
      <c r="Y107" s="232"/>
      <c r="Z107" s="232"/>
      <c r="AA107" s="232"/>
      <c r="AB107" s="232"/>
      <c r="AC107" s="232"/>
      <c r="AD107" s="232"/>
      <c r="AE107" s="232"/>
      <c r="AF107" s="232"/>
      <c r="AG107" s="232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</row>
    <row r="108" spans="1:147" x14ac:dyDescent="1.1499999999999999">
      <c r="A108" s="3">
        <v>25</v>
      </c>
      <c r="B108" s="7" t="s">
        <v>60</v>
      </c>
      <c r="C108" s="3"/>
      <c r="D108" s="3"/>
      <c r="E108" s="3"/>
      <c r="F108" s="3"/>
      <c r="G108" s="3"/>
      <c r="H108" s="3"/>
      <c r="I108" s="3"/>
      <c r="J108" s="3"/>
      <c r="K108" s="3"/>
      <c r="L108" s="3">
        <v>200</v>
      </c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8"/>
      <c r="AB108" s="3"/>
      <c r="AC108" s="3"/>
      <c r="AD108" s="3"/>
      <c r="AE108" s="3"/>
      <c r="AF108" s="3"/>
      <c r="AG108" s="9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</row>
    <row r="109" spans="1:147" x14ac:dyDescent="1.1499999999999999">
      <c r="A109" s="3">
        <v>89</v>
      </c>
      <c r="B109" s="7" t="s">
        <v>151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>
        <v>50</v>
      </c>
      <c r="AA109" s="8"/>
      <c r="AB109" s="3"/>
      <c r="AC109" s="3"/>
      <c r="AD109" s="3"/>
      <c r="AE109" s="3"/>
      <c r="AF109" s="3"/>
      <c r="AG109" s="9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</row>
    <row r="110" spans="1:147" x14ac:dyDescent="1.1499999999999999">
      <c r="A110" s="3">
        <v>70</v>
      </c>
      <c r="B110" s="7" t="s">
        <v>40</v>
      </c>
      <c r="C110" s="3"/>
      <c r="D110" s="3"/>
      <c r="E110" s="3"/>
      <c r="F110" s="3"/>
      <c r="G110" s="3"/>
      <c r="H110" s="3"/>
      <c r="I110" s="3"/>
      <c r="J110" s="10">
        <v>100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8"/>
      <c r="AB110" s="3"/>
      <c r="AC110" s="3"/>
      <c r="AD110" s="3"/>
      <c r="AE110" s="3"/>
      <c r="AF110" s="3"/>
      <c r="AG110" s="9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</row>
    <row r="111" spans="1:147" x14ac:dyDescent="1.1499999999999999">
      <c r="A111" s="3"/>
      <c r="B111" s="7" t="s">
        <v>43</v>
      </c>
      <c r="C111" s="3">
        <f>C108+C109+C110</f>
        <v>0</v>
      </c>
      <c r="D111" s="3">
        <f t="shared" ref="D111:AG111" si="14">D108+D109+D110</f>
        <v>0</v>
      </c>
      <c r="E111" s="3">
        <f t="shared" si="14"/>
        <v>0</v>
      </c>
      <c r="F111" s="3">
        <f t="shared" si="14"/>
        <v>0</v>
      </c>
      <c r="G111" s="3">
        <f t="shared" si="14"/>
        <v>0</v>
      </c>
      <c r="H111" s="3">
        <f t="shared" si="14"/>
        <v>0</v>
      </c>
      <c r="I111" s="3">
        <f t="shared" si="14"/>
        <v>0</v>
      </c>
      <c r="J111" s="3">
        <f t="shared" si="14"/>
        <v>100</v>
      </c>
      <c r="K111" s="3">
        <f t="shared" si="14"/>
        <v>0</v>
      </c>
      <c r="L111" s="3">
        <f t="shared" si="14"/>
        <v>200</v>
      </c>
      <c r="M111" s="3">
        <f t="shared" si="14"/>
        <v>0</v>
      </c>
      <c r="N111" s="3">
        <f t="shared" si="14"/>
        <v>0</v>
      </c>
      <c r="O111" s="3">
        <f t="shared" si="14"/>
        <v>0</v>
      </c>
      <c r="P111" s="3">
        <f t="shared" si="14"/>
        <v>0</v>
      </c>
      <c r="Q111" s="3">
        <f t="shared" si="14"/>
        <v>0</v>
      </c>
      <c r="R111" s="3">
        <f t="shared" si="14"/>
        <v>0</v>
      </c>
      <c r="S111" s="3">
        <f t="shared" si="14"/>
        <v>0</v>
      </c>
      <c r="T111" s="3">
        <f t="shared" si="14"/>
        <v>0</v>
      </c>
      <c r="U111" s="3">
        <f t="shared" si="14"/>
        <v>0</v>
      </c>
      <c r="V111" s="3">
        <f t="shared" si="14"/>
        <v>0</v>
      </c>
      <c r="W111" s="3">
        <f t="shared" si="14"/>
        <v>0</v>
      </c>
      <c r="X111" s="3">
        <f t="shared" si="14"/>
        <v>0</v>
      </c>
      <c r="Y111" s="3">
        <f t="shared" si="14"/>
        <v>0</v>
      </c>
      <c r="Z111" s="3">
        <f t="shared" si="14"/>
        <v>50</v>
      </c>
      <c r="AA111" s="3">
        <f t="shared" si="14"/>
        <v>0</v>
      </c>
      <c r="AB111" s="3">
        <f t="shared" si="14"/>
        <v>0</v>
      </c>
      <c r="AC111" s="3">
        <f t="shared" si="14"/>
        <v>0</v>
      </c>
      <c r="AD111" s="3">
        <f t="shared" si="14"/>
        <v>0</v>
      </c>
      <c r="AE111" s="3">
        <f t="shared" si="14"/>
        <v>0</v>
      </c>
      <c r="AF111" s="3">
        <f t="shared" si="14"/>
        <v>0</v>
      </c>
      <c r="AG111" s="3">
        <f t="shared" si="14"/>
        <v>0</v>
      </c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</row>
    <row r="112" spans="1:147" ht="166.5" x14ac:dyDescent="1.1499999999999999">
      <c r="A112" s="3"/>
      <c r="B112" s="7" t="s">
        <v>51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8"/>
      <c r="AB112" s="3"/>
      <c r="AC112" s="3"/>
      <c r="AD112" s="3"/>
      <c r="AE112" s="3"/>
      <c r="AF112" s="3">
        <v>1.2</v>
      </c>
      <c r="AG112" s="3">
        <v>3</v>
      </c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</row>
    <row r="113" spans="1:147" x14ac:dyDescent="1.1499999999999999">
      <c r="A113" s="3"/>
      <c r="B113" s="7" t="s">
        <v>52</v>
      </c>
      <c r="C113" s="3">
        <f t="shared" ref="C113:AE113" si="15">C98+C106+C111</f>
        <v>113</v>
      </c>
      <c r="D113" s="3">
        <f t="shared" si="15"/>
        <v>30</v>
      </c>
      <c r="E113" s="3">
        <f t="shared" si="15"/>
        <v>0</v>
      </c>
      <c r="F113" s="3">
        <f t="shared" si="15"/>
        <v>33</v>
      </c>
      <c r="G113" s="3">
        <f t="shared" si="15"/>
        <v>0</v>
      </c>
      <c r="H113" s="3">
        <f t="shared" si="15"/>
        <v>183</v>
      </c>
      <c r="I113" s="3">
        <f t="shared" si="15"/>
        <v>124</v>
      </c>
      <c r="J113" s="3">
        <f t="shared" si="15"/>
        <v>100</v>
      </c>
      <c r="K113" s="3">
        <f t="shared" si="15"/>
        <v>20</v>
      </c>
      <c r="L113" s="3">
        <f t="shared" si="15"/>
        <v>200</v>
      </c>
      <c r="M113" s="3">
        <f t="shared" si="15"/>
        <v>129</v>
      </c>
      <c r="N113" s="3">
        <f t="shared" si="15"/>
        <v>0</v>
      </c>
      <c r="O113" s="3">
        <f t="shared" si="15"/>
        <v>75</v>
      </c>
      <c r="P113" s="3">
        <f t="shared" si="15"/>
        <v>0</v>
      </c>
      <c r="Q113" s="3">
        <f t="shared" si="15"/>
        <v>131</v>
      </c>
      <c r="R113" s="3">
        <f t="shared" si="15"/>
        <v>125</v>
      </c>
      <c r="S113" s="3">
        <f t="shared" si="15"/>
        <v>0</v>
      </c>
      <c r="T113" s="3">
        <f t="shared" si="15"/>
        <v>20</v>
      </c>
      <c r="U113" s="3">
        <f t="shared" si="15"/>
        <v>5</v>
      </c>
      <c r="V113" s="3">
        <f t="shared" si="15"/>
        <v>24.5</v>
      </c>
      <c r="W113" s="3">
        <f t="shared" si="15"/>
        <v>18</v>
      </c>
      <c r="X113" s="3">
        <f t="shared" si="15"/>
        <v>0</v>
      </c>
      <c r="Y113" s="3">
        <f t="shared" si="15"/>
        <v>38.5</v>
      </c>
      <c r="Z113" s="3">
        <f t="shared" si="15"/>
        <v>50</v>
      </c>
      <c r="AA113" s="3">
        <f t="shared" si="15"/>
        <v>1</v>
      </c>
      <c r="AB113" s="3">
        <f t="shared" si="15"/>
        <v>0</v>
      </c>
      <c r="AC113" s="3">
        <f t="shared" si="15"/>
        <v>0</v>
      </c>
      <c r="AD113" s="3">
        <f t="shared" si="15"/>
        <v>0</v>
      </c>
      <c r="AE113" s="3">
        <f t="shared" si="15"/>
        <v>0</v>
      </c>
      <c r="AF113" s="3">
        <v>1.2</v>
      </c>
      <c r="AG113" s="3">
        <v>3</v>
      </c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</row>
    <row r="114" spans="1:147" x14ac:dyDescent="1.1499999999999999">
      <c r="A114" s="232" t="s">
        <v>138</v>
      </c>
      <c r="B114" s="232"/>
      <c r="C114" s="232"/>
      <c r="D114" s="232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  <c r="R114" s="232"/>
      <c r="S114" s="232"/>
      <c r="T114" s="232"/>
      <c r="U114" s="232"/>
      <c r="V114" s="232"/>
      <c r="W114" s="232"/>
      <c r="X114" s="232"/>
      <c r="Y114" s="232"/>
      <c r="Z114" s="232"/>
      <c r="AA114" s="232"/>
      <c r="AB114" s="232"/>
      <c r="AC114" s="232"/>
      <c r="AD114" s="232"/>
      <c r="AE114" s="232"/>
      <c r="AF114" s="232"/>
      <c r="AG114" s="232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</row>
    <row r="115" spans="1:147" x14ac:dyDescent="1.1499999999999999">
      <c r="A115" s="232" t="s">
        <v>73</v>
      </c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  <c r="R115" s="232"/>
      <c r="S115" s="232"/>
      <c r="T115" s="232"/>
      <c r="U115" s="232"/>
      <c r="V115" s="232"/>
      <c r="W115" s="232"/>
      <c r="X115" s="232"/>
      <c r="Y115" s="232"/>
      <c r="Z115" s="232"/>
      <c r="AA115" s="232"/>
      <c r="AB115" s="232"/>
      <c r="AC115" s="232"/>
      <c r="AD115" s="232"/>
      <c r="AE115" s="232"/>
      <c r="AF115" s="232"/>
      <c r="AG115" s="232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</row>
    <row r="116" spans="1:147" ht="68.25" customHeight="1" x14ac:dyDescent="1.1499999999999999">
      <c r="A116" s="244" t="s">
        <v>3</v>
      </c>
      <c r="B116" s="232" t="s">
        <v>4</v>
      </c>
      <c r="C116" s="245" t="s">
        <v>5</v>
      </c>
      <c r="D116" s="245" t="s">
        <v>6</v>
      </c>
      <c r="E116" s="245" t="s">
        <v>7</v>
      </c>
      <c r="F116" s="245" t="s">
        <v>8</v>
      </c>
      <c r="G116" s="245" t="s">
        <v>9</v>
      </c>
      <c r="H116" s="245" t="s">
        <v>10</v>
      </c>
      <c r="I116" s="245" t="s">
        <v>11</v>
      </c>
      <c r="J116" s="245" t="s">
        <v>12</v>
      </c>
      <c r="K116" s="245" t="s">
        <v>13</v>
      </c>
      <c r="L116" s="245" t="s">
        <v>14</v>
      </c>
      <c r="M116" s="245" t="s">
        <v>15</v>
      </c>
      <c r="N116" s="245" t="s">
        <v>16</v>
      </c>
      <c r="O116" s="245" t="s">
        <v>17</v>
      </c>
      <c r="P116" s="245" t="s">
        <v>18</v>
      </c>
      <c r="Q116" s="245" t="s">
        <v>19</v>
      </c>
      <c r="R116" s="245" t="s">
        <v>20</v>
      </c>
      <c r="S116" s="245" t="s">
        <v>21</v>
      </c>
      <c r="T116" s="245" t="s">
        <v>22</v>
      </c>
      <c r="U116" s="245" t="s">
        <v>23</v>
      </c>
      <c r="V116" s="245" t="s">
        <v>24</v>
      </c>
      <c r="W116" s="245" t="s">
        <v>25</v>
      </c>
      <c r="X116" s="245" t="s">
        <v>26</v>
      </c>
      <c r="Y116" s="245" t="s">
        <v>27</v>
      </c>
      <c r="Z116" s="245" t="s">
        <v>28</v>
      </c>
      <c r="AA116" s="246" t="s">
        <v>29</v>
      </c>
      <c r="AB116" s="245" t="s">
        <v>30</v>
      </c>
      <c r="AC116" s="246" t="s">
        <v>31</v>
      </c>
      <c r="AD116" s="245" t="s">
        <v>32</v>
      </c>
      <c r="AE116" s="245" t="s">
        <v>33</v>
      </c>
      <c r="AF116" s="245" t="s">
        <v>34</v>
      </c>
      <c r="AG116" s="245" t="s">
        <v>35</v>
      </c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</row>
    <row r="117" spans="1:147" ht="408" customHeight="1" x14ac:dyDescent="1.1499999999999999">
      <c r="A117" s="244"/>
      <c r="B117" s="232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  <c r="R117" s="245"/>
      <c r="S117" s="245"/>
      <c r="T117" s="245"/>
      <c r="U117" s="245"/>
      <c r="V117" s="245"/>
      <c r="W117" s="245"/>
      <c r="X117" s="245"/>
      <c r="Y117" s="245"/>
      <c r="Z117" s="245"/>
      <c r="AA117" s="246"/>
      <c r="AB117" s="245"/>
      <c r="AC117" s="246"/>
      <c r="AD117" s="245"/>
      <c r="AE117" s="245"/>
      <c r="AF117" s="245"/>
      <c r="AG117" s="245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</row>
    <row r="118" spans="1:147" ht="84" thickBot="1" x14ac:dyDescent="1.2">
      <c r="A118" s="3">
        <v>1</v>
      </c>
      <c r="B118" s="4">
        <v>2</v>
      </c>
      <c r="C118" s="3">
        <v>3</v>
      </c>
      <c r="D118" s="3">
        <v>4</v>
      </c>
      <c r="E118" s="3">
        <v>5</v>
      </c>
      <c r="F118" s="3">
        <v>6</v>
      </c>
      <c r="G118" s="3">
        <v>7</v>
      </c>
      <c r="H118" s="3" t="s">
        <v>36</v>
      </c>
      <c r="I118" s="3">
        <v>9</v>
      </c>
      <c r="J118" s="3">
        <v>10</v>
      </c>
      <c r="K118" s="3">
        <v>11</v>
      </c>
      <c r="L118" s="3">
        <v>12</v>
      </c>
      <c r="M118" s="3">
        <v>13</v>
      </c>
      <c r="N118" s="3">
        <v>14</v>
      </c>
      <c r="O118" s="3">
        <v>15</v>
      </c>
      <c r="P118" s="3">
        <v>16</v>
      </c>
      <c r="Q118" s="3">
        <v>17</v>
      </c>
      <c r="R118" s="3">
        <v>18</v>
      </c>
      <c r="S118" s="3">
        <v>19</v>
      </c>
      <c r="T118" s="3">
        <v>20</v>
      </c>
      <c r="U118" s="3">
        <v>21</v>
      </c>
      <c r="V118" s="3">
        <v>22</v>
      </c>
      <c r="W118" s="3">
        <v>23</v>
      </c>
      <c r="X118" s="3">
        <v>24</v>
      </c>
      <c r="Y118" s="3">
        <v>25</v>
      </c>
      <c r="Z118" s="3">
        <v>26</v>
      </c>
      <c r="AA118" s="4">
        <v>27</v>
      </c>
      <c r="AB118" s="3">
        <v>28</v>
      </c>
      <c r="AC118" s="3">
        <v>29</v>
      </c>
      <c r="AD118" s="3">
        <v>30</v>
      </c>
      <c r="AE118" s="3">
        <v>31</v>
      </c>
      <c r="AF118" s="3">
        <v>32</v>
      </c>
      <c r="AG118" s="5">
        <v>33</v>
      </c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</row>
    <row r="119" spans="1:147" s="2" customFormat="1" ht="84" thickBot="1" x14ac:dyDescent="1.2">
      <c r="A119" s="232" t="s">
        <v>109</v>
      </c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  <c r="R119" s="232"/>
      <c r="S119" s="232"/>
      <c r="T119" s="232"/>
      <c r="U119" s="232"/>
      <c r="V119" s="232"/>
      <c r="W119" s="232"/>
      <c r="X119" s="232"/>
      <c r="Y119" s="232"/>
      <c r="Z119" s="232"/>
      <c r="AA119" s="232"/>
      <c r="AB119" s="232"/>
      <c r="AC119" s="232"/>
      <c r="AD119" s="232"/>
      <c r="AE119" s="232"/>
      <c r="AF119" s="232"/>
      <c r="AG119" s="232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</row>
    <row r="120" spans="1:147" ht="124.5" customHeight="1" x14ac:dyDescent="1.1499999999999999">
      <c r="A120" s="3">
        <v>72</v>
      </c>
      <c r="B120" s="7" t="s">
        <v>146</v>
      </c>
      <c r="C120" s="3">
        <v>28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>
        <v>66</v>
      </c>
      <c r="P120" s="3"/>
      <c r="Q120" s="3">
        <v>25</v>
      </c>
      <c r="R120" s="3"/>
      <c r="S120" s="3"/>
      <c r="T120" s="3"/>
      <c r="U120" s="3"/>
      <c r="V120" s="3"/>
      <c r="W120" s="3">
        <v>6</v>
      </c>
      <c r="X120" s="3"/>
      <c r="Y120" s="3"/>
      <c r="Z120" s="3"/>
      <c r="AA120" s="8"/>
      <c r="AB120" s="3"/>
      <c r="AC120" s="3"/>
      <c r="AD120" s="3"/>
      <c r="AE120" s="3"/>
      <c r="AF120" s="3"/>
      <c r="AG120" s="9"/>
      <c r="AH120" s="12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</row>
    <row r="121" spans="1:147" ht="103.5" customHeight="1" x14ac:dyDescent="1.1499999999999999">
      <c r="A121" s="3">
        <v>77</v>
      </c>
      <c r="B121" s="7" t="s">
        <v>179</v>
      </c>
      <c r="C121" s="3"/>
      <c r="D121" s="3"/>
      <c r="E121" s="3"/>
      <c r="F121" s="3">
        <v>60</v>
      </c>
      <c r="G121" s="3"/>
      <c r="H121" s="3"/>
      <c r="I121" s="3">
        <v>73.3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>
        <v>4.5999999999999996</v>
      </c>
      <c r="W121" s="3"/>
      <c r="X121" s="3"/>
      <c r="Y121" s="3"/>
      <c r="Z121" s="3"/>
      <c r="AA121" s="8"/>
      <c r="AB121" s="3"/>
      <c r="AC121" s="3"/>
      <c r="AD121" s="3"/>
      <c r="AE121" s="3"/>
      <c r="AF121" s="3"/>
      <c r="AG121" s="198"/>
      <c r="AH121" s="12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</row>
    <row r="122" spans="1:147" ht="103.5" customHeight="1" x14ac:dyDescent="1.1499999999999999">
      <c r="A122" s="211">
        <v>4</v>
      </c>
      <c r="B122" s="7" t="s">
        <v>201</v>
      </c>
      <c r="C122" s="211"/>
      <c r="D122" s="211"/>
      <c r="E122" s="211"/>
      <c r="F122" s="211"/>
      <c r="G122" s="211"/>
      <c r="H122" s="211"/>
      <c r="I122" s="211">
        <v>100</v>
      </c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  <c r="Z122" s="211"/>
      <c r="AA122" s="210"/>
      <c r="AB122" s="211"/>
      <c r="AC122" s="211"/>
      <c r="AD122" s="211"/>
      <c r="AE122" s="211"/>
      <c r="AF122" s="211"/>
      <c r="AG122" s="198"/>
      <c r="AH122" s="12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</row>
    <row r="123" spans="1:147" ht="92.25" customHeight="1" x14ac:dyDescent="1.1499999999999999">
      <c r="A123" s="3" t="s">
        <v>41</v>
      </c>
      <c r="B123" s="7" t="s">
        <v>42</v>
      </c>
      <c r="C123" s="3">
        <v>60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8"/>
      <c r="AB123" s="3"/>
      <c r="AC123" s="3"/>
      <c r="AD123" s="3"/>
      <c r="AE123" s="3"/>
      <c r="AF123" s="3"/>
      <c r="AG123" s="126"/>
      <c r="AH123" s="12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</row>
    <row r="124" spans="1:147" ht="105" customHeight="1" x14ac:dyDescent="1.1499999999999999">
      <c r="A124" s="128">
        <v>86</v>
      </c>
      <c r="B124" s="7" t="s">
        <v>182</v>
      </c>
      <c r="C124" s="128"/>
      <c r="D124" s="128"/>
      <c r="E124" s="128"/>
      <c r="F124" s="128"/>
      <c r="G124" s="128"/>
      <c r="H124" s="128"/>
      <c r="I124" s="10"/>
      <c r="J124" s="10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>
        <v>10</v>
      </c>
      <c r="Z124" s="128"/>
      <c r="AA124" s="127"/>
      <c r="AB124" s="128"/>
      <c r="AC124" s="128"/>
      <c r="AD124" s="128">
        <v>24</v>
      </c>
      <c r="AE124" s="128"/>
      <c r="AF124" s="128"/>
      <c r="AG124" s="198"/>
      <c r="AH124" s="12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</row>
    <row r="125" spans="1:147" x14ac:dyDescent="1.1499999999999999">
      <c r="A125" s="3"/>
      <c r="B125" s="7" t="s">
        <v>43</v>
      </c>
      <c r="C125" s="3">
        <f t="shared" ref="C125:AG125" si="16">SUM(C120:C124)</f>
        <v>88</v>
      </c>
      <c r="D125" s="3">
        <f t="shared" si="16"/>
        <v>0</v>
      </c>
      <c r="E125" s="3">
        <f t="shared" si="16"/>
        <v>0</v>
      </c>
      <c r="F125" s="3">
        <f t="shared" si="16"/>
        <v>60</v>
      </c>
      <c r="G125" s="3">
        <f t="shared" si="16"/>
        <v>0</v>
      </c>
      <c r="H125" s="3">
        <f t="shared" si="16"/>
        <v>0</v>
      </c>
      <c r="I125" s="3">
        <f t="shared" si="16"/>
        <v>173.3</v>
      </c>
      <c r="J125" s="3">
        <f t="shared" si="16"/>
        <v>0</v>
      </c>
      <c r="K125" s="3">
        <f t="shared" si="16"/>
        <v>0</v>
      </c>
      <c r="L125" s="3">
        <f t="shared" si="16"/>
        <v>0</v>
      </c>
      <c r="M125" s="3">
        <f t="shared" si="16"/>
        <v>0</v>
      </c>
      <c r="N125" s="3">
        <f t="shared" si="16"/>
        <v>0</v>
      </c>
      <c r="O125" s="3">
        <f t="shared" si="16"/>
        <v>66</v>
      </c>
      <c r="P125" s="3">
        <f t="shared" si="16"/>
        <v>0</v>
      </c>
      <c r="Q125" s="3">
        <f t="shared" si="16"/>
        <v>25</v>
      </c>
      <c r="R125" s="3">
        <f t="shared" si="16"/>
        <v>0</v>
      </c>
      <c r="S125" s="3">
        <f t="shared" si="16"/>
        <v>0</v>
      </c>
      <c r="T125" s="3">
        <f t="shared" si="16"/>
        <v>0</v>
      </c>
      <c r="U125" s="3">
        <f t="shared" si="16"/>
        <v>0</v>
      </c>
      <c r="V125" s="3">
        <f t="shared" si="16"/>
        <v>4.5999999999999996</v>
      </c>
      <c r="W125" s="3">
        <f t="shared" si="16"/>
        <v>6</v>
      </c>
      <c r="X125" s="3">
        <f t="shared" si="16"/>
        <v>0</v>
      </c>
      <c r="Y125" s="3">
        <f t="shared" si="16"/>
        <v>10</v>
      </c>
      <c r="Z125" s="3">
        <f t="shared" si="16"/>
        <v>0</v>
      </c>
      <c r="AA125" s="8">
        <f t="shared" si="16"/>
        <v>0</v>
      </c>
      <c r="AB125" s="3">
        <f t="shared" si="16"/>
        <v>0</v>
      </c>
      <c r="AC125" s="3">
        <f t="shared" si="16"/>
        <v>0</v>
      </c>
      <c r="AD125" s="3">
        <f t="shared" si="16"/>
        <v>24</v>
      </c>
      <c r="AE125" s="3">
        <f t="shared" si="16"/>
        <v>0</v>
      </c>
      <c r="AF125" s="3">
        <f t="shared" si="16"/>
        <v>0</v>
      </c>
      <c r="AG125" s="3">
        <f t="shared" si="16"/>
        <v>0</v>
      </c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</row>
    <row r="126" spans="1:147" ht="84" thickBot="1" x14ac:dyDescent="1.2">
      <c r="A126" s="232" t="s">
        <v>111</v>
      </c>
      <c r="B126" s="232"/>
      <c r="C126" s="232"/>
      <c r="D126" s="232"/>
      <c r="E126" s="232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  <c r="R126" s="232"/>
      <c r="S126" s="232"/>
      <c r="T126" s="232"/>
      <c r="U126" s="232"/>
      <c r="V126" s="232"/>
      <c r="W126" s="232"/>
      <c r="X126" s="232"/>
      <c r="Y126" s="232"/>
      <c r="Z126" s="232"/>
      <c r="AA126" s="232"/>
      <c r="AB126" s="232"/>
      <c r="AC126" s="232"/>
      <c r="AD126" s="232"/>
      <c r="AE126" s="232"/>
      <c r="AF126" s="232"/>
      <c r="AG126" s="232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</row>
    <row r="127" spans="1:147" s="2" customFormat="1" ht="175.5" customHeight="1" thickBot="1" x14ac:dyDescent="1.2">
      <c r="A127" s="128">
        <v>93</v>
      </c>
      <c r="B127" s="7" t="s">
        <v>169</v>
      </c>
      <c r="C127" s="3"/>
      <c r="D127" s="3"/>
      <c r="E127" s="3"/>
      <c r="F127" s="3"/>
      <c r="G127" s="3"/>
      <c r="H127" s="3">
        <v>25</v>
      </c>
      <c r="I127" s="3">
        <v>70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>
        <v>6</v>
      </c>
      <c r="X127" s="3"/>
      <c r="Y127" s="3"/>
      <c r="Z127" s="3"/>
      <c r="AA127" s="8"/>
      <c r="AB127" s="3"/>
      <c r="AC127" s="3"/>
      <c r="AD127" s="3"/>
      <c r="AE127" s="3"/>
      <c r="AF127" s="3"/>
      <c r="AG127" s="9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</row>
    <row r="128" spans="1:147" s="1" customFormat="1" ht="180.75" customHeight="1" x14ac:dyDescent="1.1499999999999999">
      <c r="A128" s="128">
        <v>55</v>
      </c>
      <c r="B128" s="7" t="s">
        <v>75</v>
      </c>
      <c r="C128" s="128"/>
      <c r="D128" s="128"/>
      <c r="E128" s="128">
        <v>20</v>
      </c>
      <c r="F128" s="128"/>
      <c r="G128" s="128"/>
      <c r="H128" s="128">
        <v>50</v>
      </c>
      <c r="I128" s="128">
        <v>29.01</v>
      </c>
      <c r="J128" s="128"/>
      <c r="K128" s="128"/>
      <c r="L128" s="128"/>
      <c r="M128" s="128"/>
      <c r="N128" s="128">
        <v>23</v>
      </c>
      <c r="O128" s="128"/>
      <c r="P128" s="128"/>
      <c r="Q128" s="128">
        <v>31</v>
      </c>
      <c r="R128" s="128"/>
      <c r="S128" s="128"/>
      <c r="T128" s="128"/>
      <c r="U128" s="128"/>
      <c r="V128" s="128">
        <v>2</v>
      </c>
      <c r="W128" s="128">
        <v>2.5</v>
      </c>
      <c r="X128" s="128">
        <v>6</v>
      </c>
      <c r="Y128" s="128"/>
      <c r="Z128" s="128"/>
      <c r="AA128" s="127"/>
      <c r="AB128" s="128"/>
      <c r="AC128" s="128"/>
      <c r="AD128" s="128"/>
      <c r="AE128" s="128"/>
      <c r="AF128" s="128"/>
      <c r="AG128" s="9"/>
    </row>
    <row r="129" spans="1:147" s="1" customFormat="1" ht="105" customHeight="1" x14ac:dyDescent="1.1499999999999999">
      <c r="A129" s="128">
        <v>12</v>
      </c>
      <c r="B129" s="7" t="s">
        <v>83</v>
      </c>
      <c r="C129" s="128"/>
      <c r="D129" s="128"/>
      <c r="E129" s="128">
        <v>6</v>
      </c>
      <c r="F129" s="128">
        <v>8</v>
      </c>
      <c r="G129" s="128"/>
      <c r="H129" s="128"/>
      <c r="I129" s="128">
        <v>30</v>
      </c>
      <c r="J129" s="128"/>
      <c r="K129" s="128"/>
      <c r="L129" s="128"/>
      <c r="M129" s="128">
        <v>64</v>
      </c>
      <c r="N129" s="128"/>
      <c r="O129" s="128"/>
      <c r="P129" s="128"/>
      <c r="Q129" s="128"/>
      <c r="R129" s="128"/>
      <c r="S129" s="128"/>
      <c r="T129" s="128"/>
      <c r="U129" s="128"/>
      <c r="V129" s="128"/>
      <c r="W129" s="128">
        <v>10</v>
      </c>
      <c r="X129" s="128"/>
      <c r="Y129" s="128"/>
      <c r="Z129" s="128"/>
      <c r="AA129" s="127"/>
      <c r="AB129" s="128"/>
      <c r="AC129" s="128"/>
      <c r="AD129" s="128"/>
      <c r="AE129" s="128"/>
      <c r="AF129" s="128"/>
      <c r="AG129" s="9"/>
    </row>
    <row r="130" spans="1:147" s="1" customFormat="1" ht="87.75" customHeight="1" x14ac:dyDescent="1.1499999999999999">
      <c r="A130" s="3">
        <v>103</v>
      </c>
      <c r="B130" s="7" t="s">
        <v>77</v>
      </c>
      <c r="C130" s="3"/>
      <c r="D130" s="3"/>
      <c r="E130" s="3">
        <v>2.7</v>
      </c>
      <c r="F130" s="3"/>
      <c r="G130" s="3"/>
      <c r="H130" s="3"/>
      <c r="I130" s="3">
        <v>220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>
        <v>8</v>
      </c>
      <c r="W130" s="3"/>
      <c r="X130" s="3"/>
      <c r="Y130" s="3">
        <v>4.5</v>
      </c>
      <c r="Z130" s="3"/>
      <c r="AA130" s="8"/>
      <c r="AB130" s="3"/>
      <c r="AC130" s="3"/>
      <c r="AD130" s="3"/>
      <c r="AE130" s="3"/>
      <c r="AF130" s="3"/>
      <c r="AG130" s="198"/>
      <c r="AH130" s="12"/>
    </row>
    <row r="131" spans="1:147" ht="91.5" customHeight="1" x14ac:dyDescent="1.1499999999999999">
      <c r="A131" s="128">
        <v>36</v>
      </c>
      <c r="B131" s="7" t="s">
        <v>39</v>
      </c>
      <c r="C131" s="128"/>
      <c r="D131" s="128"/>
      <c r="E131" s="128"/>
      <c r="F131" s="128"/>
      <c r="G131" s="128"/>
      <c r="H131" s="128"/>
      <c r="I131" s="10"/>
      <c r="J131" s="10"/>
      <c r="K131" s="128"/>
      <c r="L131" s="128"/>
      <c r="M131" s="128"/>
      <c r="N131" s="128"/>
      <c r="O131" s="128"/>
      <c r="P131" s="128"/>
      <c r="Q131" s="128">
        <v>100</v>
      </c>
      <c r="R131" s="128"/>
      <c r="S131" s="128"/>
      <c r="T131" s="128"/>
      <c r="U131" s="128"/>
      <c r="V131" s="128"/>
      <c r="W131" s="128"/>
      <c r="X131" s="128"/>
      <c r="Y131" s="128">
        <v>20</v>
      </c>
      <c r="Z131" s="128"/>
      <c r="AA131" s="127"/>
      <c r="AB131" s="128">
        <v>4</v>
      </c>
      <c r="AC131" s="128"/>
      <c r="AD131" s="128"/>
      <c r="AE131" s="128"/>
      <c r="AF131" s="128"/>
      <c r="AG131" s="9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</row>
    <row r="132" spans="1:147" x14ac:dyDescent="1.1499999999999999">
      <c r="A132" s="3" t="s">
        <v>41</v>
      </c>
      <c r="B132" s="7" t="s">
        <v>5</v>
      </c>
      <c r="C132" s="3">
        <v>50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8"/>
      <c r="AB132" s="3"/>
      <c r="AC132" s="3"/>
      <c r="AD132" s="3"/>
      <c r="AE132" s="3"/>
      <c r="AF132" s="3"/>
      <c r="AG132" s="3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</row>
    <row r="133" spans="1:147" x14ac:dyDescent="1.1499999999999999">
      <c r="A133" s="3" t="s">
        <v>41</v>
      </c>
      <c r="B133" s="7" t="s">
        <v>6</v>
      </c>
      <c r="C133" s="3"/>
      <c r="D133" s="3">
        <v>30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8"/>
      <c r="AB133" s="3"/>
      <c r="AC133" s="3"/>
      <c r="AD133" s="3"/>
      <c r="AE133" s="3"/>
      <c r="AF133" s="3"/>
      <c r="AG133" s="3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</row>
    <row r="134" spans="1:147" ht="80.25" customHeight="1" x14ac:dyDescent="1.1499999999999999">
      <c r="A134" s="3"/>
      <c r="B134" s="7" t="s">
        <v>43</v>
      </c>
      <c r="C134" s="3">
        <f t="shared" ref="C134:AG134" si="17">SUM(C127:C133)</f>
        <v>50</v>
      </c>
      <c r="D134" s="3">
        <f t="shared" si="17"/>
        <v>30</v>
      </c>
      <c r="E134" s="3">
        <f t="shared" si="17"/>
        <v>28.7</v>
      </c>
      <c r="F134" s="3">
        <f t="shared" si="17"/>
        <v>8</v>
      </c>
      <c r="G134" s="3">
        <f t="shared" si="17"/>
        <v>0</v>
      </c>
      <c r="H134" s="3">
        <f t="shared" si="17"/>
        <v>75</v>
      </c>
      <c r="I134" s="3">
        <f t="shared" si="17"/>
        <v>349.01</v>
      </c>
      <c r="J134" s="3">
        <f t="shared" si="17"/>
        <v>0</v>
      </c>
      <c r="K134" s="3">
        <f t="shared" si="17"/>
        <v>0</v>
      </c>
      <c r="L134" s="3">
        <f t="shared" si="17"/>
        <v>0</v>
      </c>
      <c r="M134" s="3">
        <f t="shared" si="17"/>
        <v>64</v>
      </c>
      <c r="N134" s="3">
        <f t="shared" si="17"/>
        <v>23</v>
      </c>
      <c r="O134" s="3">
        <f t="shared" si="17"/>
        <v>0</v>
      </c>
      <c r="P134" s="3">
        <f t="shared" si="17"/>
        <v>0</v>
      </c>
      <c r="Q134" s="3">
        <f t="shared" si="17"/>
        <v>131</v>
      </c>
      <c r="R134" s="3">
        <f t="shared" si="17"/>
        <v>0</v>
      </c>
      <c r="S134" s="3">
        <f t="shared" si="17"/>
        <v>0</v>
      </c>
      <c r="T134" s="3">
        <f t="shared" si="17"/>
        <v>0</v>
      </c>
      <c r="U134" s="3">
        <f t="shared" si="17"/>
        <v>0</v>
      </c>
      <c r="V134" s="3">
        <f t="shared" si="17"/>
        <v>10</v>
      </c>
      <c r="W134" s="3">
        <f t="shared" si="17"/>
        <v>18.5</v>
      </c>
      <c r="X134" s="3">
        <f t="shared" si="17"/>
        <v>6</v>
      </c>
      <c r="Y134" s="3">
        <f t="shared" si="17"/>
        <v>24.5</v>
      </c>
      <c r="Z134" s="3">
        <f t="shared" si="17"/>
        <v>0</v>
      </c>
      <c r="AA134" s="8">
        <f t="shared" si="17"/>
        <v>0</v>
      </c>
      <c r="AB134" s="3">
        <f t="shared" si="17"/>
        <v>4</v>
      </c>
      <c r="AC134" s="3">
        <f t="shared" si="17"/>
        <v>0</v>
      </c>
      <c r="AD134" s="3">
        <f t="shared" si="17"/>
        <v>0</v>
      </c>
      <c r="AE134" s="3">
        <f t="shared" si="17"/>
        <v>0</v>
      </c>
      <c r="AF134" s="3">
        <f t="shared" si="17"/>
        <v>0</v>
      </c>
      <c r="AG134" s="3">
        <f t="shared" si="17"/>
        <v>0</v>
      </c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</row>
    <row r="135" spans="1:147" ht="80.25" customHeight="1" x14ac:dyDescent="1.1499999999999999">
      <c r="A135" s="232" t="s">
        <v>48</v>
      </c>
      <c r="B135" s="232"/>
      <c r="C135" s="232"/>
      <c r="D135" s="232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  <c r="R135" s="232"/>
      <c r="S135" s="232"/>
      <c r="T135" s="232"/>
      <c r="U135" s="232"/>
      <c r="V135" s="232"/>
      <c r="W135" s="232"/>
      <c r="X135" s="232"/>
      <c r="Y135" s="232"/>
      <c r="Z135" s="232"/>
      <c r="AA135" s="232"/>
      <c r="AB135" s="232"/>
      <c r="AC135" s="232"/>
      <c r="AD135" s="232"/>
      <c r="AE135" s="232"/>
      <c r="AF135" s="232"/>
      <c r="AG135" s="232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</row>
    <row r="136" spans="1:147" ht="87.75" customHeight="1" x14ac:dyDescent="1.1499999999999999">
      <c r="A136" s="189">
        <v>20</v>
      </c>
      <c r="B136" s="7" t="s">
        <v>87</v>
      </c>
      <c r="C136" s="189"/>
      <c r="D136" s="189"/>
      <c r="E136" s="189"/>
      <c r="F136" s="189"/>
      <c r="G136" s="189"/>
      <c r="H136" s="189"/>
      <c r="I136" s="189"/>
      <c r="J136" s="189"/>
      <c r="K136" s="189"/>
      <c r="L136" s="189"/>
      <c r="M136" s="189"/>
      <c r="N136" s="189"/>
      <c r="O136" s="189"/>
      <c r="P136" s="189"/>
      <c r="Q136" s="189">
        <v>50</v>
      </c>
      <c r="R136" s="189"/>
      <c r="S136" s="189"/>
      <c r="T136" s="189"/>
      <c r="U136" s="189"/>
      <c r="V136" s="189"/>
      <c r="W136" s="189"/>
      <c r="X136" s="189"/>
      <c r="Y136" s="189">
        <v>15</v>
      </c>
      <c r="Z136" s="189"/>
      <c r="AA136" s="4">
        <v>1</v>
      </c>
      <c r="AB136" s="189"/>
      <c r="AC136" s="189"/>
      <c r="AD136" s="189"/>
      <c r="AE136" s="189"/>
      <c r="AF136" s="189"/>
      <c r="AG136" s="9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</row>
    <row r="137" spans="1:147" ht="159" customHeight="1" x14ac:dyDescent="1.1499999999999999">
      <c r="A137" s="189">
        <v>108</v>
      </c>
      <c r="B137" s="7" t="s">
        <v>198</v>
      </c>
      <c r="C137" s="189">
        <v>30</v>
      </c>
      <c r="D137" s="189"/>
      <c r="E137" s="189"/>
      <c r="F137" s="189"/>
      <c r="G137" s="189"/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>
        <v>5</v>
      </c>
      <c r="W137" s="189"/>
      <c r="X137" s="189"/>
      <c r="Y137" s="189"/>
      <c r="Z137" s="189">
        <v>20</v>
      </c>
      <c r="AA137" s="188"/>
      <c r="AB137" s="189"/>
      <c r="AC137" s="189"/>
      <c r="AD137" s="189"/>
      <c r="AE137" s="189"/>
      <c r="AF137" s="189"/>
      <c r="AG137" s="9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</row>
    <row r="138" spans="1:147" ht="98.25" customHeight="1" x14ac:dyDescent="1.1499999999999999">
      <c r="A138" s="189">
        <v>70</v>
      </c>
      <c r="B138" s="7" t="s">
        <v>40</v>
      </c>
      <c r="C138" s="189"/>
      <c r="D138" s="189"/>
      <c r="E138" s="189"/>
      <c r="F138" s="189"/>
      <c r="G138" s="189"/>
      <c r="H138" s="189"/>
      <c r="I138" s="189"/>
      <c r="J138" s="10">
        <v>100</v>
      </c>
      <c r="K138" s="189"/>
      <c r="L138" s="189"/>
      <c r="M138" s="189"/>
      <c r="N138" s="189"/>
      <c r="O138" s="189"/>
      <c r="P138" s="189"/>
      <c r="Q138" s="189"/>
      <c r="R138" s="189"/>
      <c r="S138" s="189"/>
      <c r="T138" s="189"/>
      <c r="U138" s="189"/>
      <c r="V138" s="189"/>
      <c r="W138" s="189"/>
      <c r="X138" s="189"/>
      <c r="Y138" s="189"/>
      <c r="Z138" s="189"/>
      <c r="AA138" s="188"/>
      <c r="AB138" s="189"/>
      <c r="AC138" s="189"/>
      <c r="AD138" s="189"/>
      <c r="AE138" s="189"/>
      <c r="AF138" s="189"/>
      <c r="AG138" s="9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</row>
    <row r="139" spans="1:147" ht="80.25" customHeight="1" x14ac:dyDescent="1.1499999999999999">
      <c r="A139" s="3"/>
      <c r="B139" s="7" t="s">
        <v>43</v>
      </c>
      <c r="C139" s="3">
        <f>C136+C137+C138</f>
        <v>30</v>
      </c>
      <c r="D139" s="3">
        <f t="shared" ref="D139:AG139" si="18">D136+D137+D138</f>
        <v>0</v>
      </c>
      <c r="E139" s="3">
        <f t="shared" si="18"/>
        <v>0</v>
      </c>
      <c r="F139" s="3">
        <f t="shared" si="18"/>
        <v>0</v>
      </c>
      <c r="G139" s="3">
        <f t="shared" si="18"/>
        <v>0</v>
      </c>
      <c r="H139" s="3">
        <f t="shared" si="18"/>
        <v>0</v>
      </c>
      <c r="I139" s="3">
        <f t="shared" si="18"/>
        <v>0</v>
      </c>
      <c r="J139" s="3">
        <f t="shared" si="18"/>
        <v>100</v>
      </c>
      <c r="K139" s="3">
        <f t="shared" si="18"/>
        <v>0</v>
      </c>
      <c r="L139" s="3">
        <f t="shared" si="18"/>
        <v>0</v>
      </c>
      <c r="M139" s="3">
        <f t="shared" si="18"/>
        <v>0</v>
      </c>
      <c r="N139" s="3">
        <f t="shared" si="18"/>
        <v>0</v>
      </c>
      <c r="O139" s="3">
        <f t="shared" si="18"/>
        <v>0</v>
      </c>
      <c r="P139" s="3">
        <f t="shared" si="18"/>
        <v>0</v>
      </c>
      <c r="Q139" s="3">
        <f t="shared" si="18"/>
        <v>50</v>
      </c>
      <c r="R139" s="3">
        <f t="shared" si="18"/>
        <v>0</v>
      </c>
      <c r="S139" s="3">
        <f t="shared" si="18"/>
        <v>0</v>
      </c>
      <c r="T139" s="3">
        <f t="shared" si="18"/>
        <v>0</v>
      </c>
      <c r="U139" s="3">
        <f t="shared" si="18"/>
        <v>0</v>
      </c>
      <c r="V139" s="3">
        <f t="shared" si="18"/>
        <v>5</v>
      </c>
      <c r="W139" s="3">
        <f t="shared" si="18"/>
        <v>0</v>
      </c>
      <c r="X139" s="3">
        <f t="shared" si="18"/>
        <v>0</v>
      </c>
      <c r="Y139" s="3">
        <f t="shared" si="18"/>
        <v>15</v>
      </c>
      <c r="Z139" s="3">
        <f t="shared" si="18"/>
        <v>20</v>
      </c>
      <c r="AA139" s="3">
        <f t="shared" si="18"/>
        <v>1</v>
      </c>
      <c r="AB139" s="3">
        <f t="shared" si="18"/>
        <v>0</v>
      </c>
      <c r="AC139" s="3">
        <f t="shared" si="18"/>
        <v>0</v>
      </c>
      <c r="AD139" s="3">
        <f t="shared" si="18"/>
        <v>0</v>
      </c>
      <c r="AE139" s="3">
        <f t="shared" si="18"/>
        <v>0</v>
      </c>
      <c r="AF139" s="3">
        <f t="shared" si="18"/>
        <v>0</v>
      </c>
      <c r="AG139" s="3">
        <f t="shared" si="18"/>
        <v>0</v>
      </c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</row>
    <row r="140" spans="1:147" ht="166.5" x14ac:dyDescent="1.1499999999999999">
      <c r="A140" s="3"/>
      <c r="B140" s="7" t="s">
        <v>51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8"/>
      <c r="AB140" s="3"/>
      <c r="AC140" s="3"/>
      <c r="AD140" s="3"/>
      <c r="AE140" s="3"/>
      <c r="AF140" s="3">
        <v>1.2</v>
      </c>
      <c r="AG140" s="3">
        <v>3</v>
      </c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</row>
    <row r="141" spans="1:147" ht="84" thickBot="1" x14ac:dyDescent="1.2">
      <c r="A141" s="3"/>
      <c r="B141" s="7" t="s">
        <v>52</v>
      </c>
      <c r="C141" s="3">
        <f t="shared" ref="C141:AE141" si="19">C125+C134+C139</f>
        <v>168</v>
      </c>
      <c r="D141" s="3">
        <f t="shared" si="19"/>
        <v>30</v>
      </c>
      <c r="E141" s="3">
        <f t="shared" si="19"/>
        <v>28.7</v>
      </c>
      <c r="F141" s="3">
        <f t="shared" si="19"/>
        <v>68</v>
      </c>
      <c r="G141" s="3">
        <f t="shared" si="19"/>
        <v>0</v>
      </c>
      <c r="H141" s="3">
        <f t="shared" si="19"/>
        <v>75</v>
      </c>
      <c r="I141" s="3">
        <f t="shared" si="19"/>
        <v>522.30999999999995</v>
      </c>
      <c r="J141" s="3">
        <f t="shared" si="19"/>
        <v>100</v>
      </c>
      <c r="K141" s="3">
        <f t="shared" si="19"/>
        <v>0</v>
      </c>
      <c r="L141" s="3">
        <f t="shared" si="19"/>
        <v>0</v>
      </c>
      <c r="M141" s="3">
        <f t="shared" si="19"/>
        <v>64</v>
      </c>
      <c r="N141" s="3">
        <f t="shared" si="19"/>
        <v>23</v>
      </c>
      <c r="O141" s="3">
        <f t="shared" si="19"/>
        <v>66</v>
      </c>
      <c r="P141" s="3">
        <f t="shared" si="19"/>
        <v>0</v>
      </c>
      <c r="Q141" s="3">
        <f t="shared" si="19"/>
        <v>206</v>
      </c>
      <c r="R141" s="3">
        <f t="shared" si="19"/>
        <v>0</v>
      </c>
      <c r="S141" s="3">
        <f t="shared" si="19"/>
        <v>0</v>
      </c>
      <c r="T141" s="3">
        <f t="shared" si="19"/>
        <v>0</v>
      </c>
      <c r="U141" s="3">
        <f t="shared" si="19"/>
        <v>0</v>
      </c>
      <c r="V141" s="3">
        <f t="shared" si="19"/>
        <v>19.600000000000001</v>
      </c>
      <c r="W141" s="3">
        <f t="shared" si="19"/>
        <v>24.5</v>
      </c>
      <c r="X141" s="3">
        <f t="shared" si="19"/>
        <v>6</v>
      </c>
      <c r="Y141" s="3">
        <f t="shared" si="19"/>
        <v>49.5</v>
      </c>
      <c r="Z141" s="3">
        <f t="shared" si="19"/>
        <v>20</v>
      </c>
      <c r="AA141" s="3">
        <f t="shared" si="19"/>
        <v>1</v>
      </c>
      <c r="AB141" s="3">
        <f t="shared" si="19"/>
        <v>4</v>
      </c>
      <c r="AC141" s="3">
        <f t="shared" si="19"/>
        <v>0</v>
      </c>
      <c r="AD141" s="3">
        <f t="shared" si="19"/>
        <v>24</v>
      </c>
      <c r="AE141" s="3">
        <f t="shared" si="19"/>
        <v>0</v>
      </c>
      <c r="AF141" s="3">
        <v>1.2</v>
      </c>
      <c r="AG141" s="3">
        <v>3</v>
      </c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</row>
    <row r="142" spans="1:147" s="17" customFormat="1" ht="84" thickBot="1" x14ac:dyDescent="1.2">
      <c r="A142" s="232" t="s">
        <v>138</v>
      </c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  <c r="R142" s="232"/>
      <c r="S142" s="232"/>
      <c r="T142" s="232"/>
      <c r="U142" s="232"/>
      <c r="V142" s="232"/>
      <c r="W142" s="232"/>
      <c r="X142" s="232"/>
      <c r="Y142" s="232"/>
      <c r="Z142" s="232"/>
      <c r="AA142" s="232"/>
      <c r="AB142" s="232"/>
      <c r="AC142" s="232"/>
      <c r="AD142" s="232"/>
      <c r="AE142" s="232"/>
      <c r="AF142" s="232"/>
      <c r="AG142" s="232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</row>
    <row r="143" spans="1:147" s="17" customFormat="1" ht="84" thickBot="1" x14ac:dyDescent="1.2">
      <c r="A143" s="232" t="s">
        <v>78</v>
      </c>
      <c r="B143" s="232"/>
      <c r="C143" s="232"/>
      <c r="D143" s="232"/>
      <c r="E143" s="232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  <c r="R143" s="232"/>
      <c r="S143" s="232"/>
      <c r="T143" s="232"/>
      <c r="U143" s="232"/>
      <c r="V143" s="232"/>
      <c r="W143" s="232"/>
      <c r="X143" s="232"/>
      <c r="Y143" s="232"/>
      <c r="Z143" s="232"/>
      <c r="AA143" s="232"/>
      <c r="AB143" s="232"/>
      <c r="AC143" s="232"/>
      <c r="AD143" s="232"/>
      <c r="AE143" s="232"/>
      <c r="AF143" s="232"/>
      <c r="AG143" s="232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</row>
    <row r="144" spans="1:147" s="17" customFormat="1" ht="84" customHeight="1" thickBot="1" x14ac:dyDescent="1.2">
      <c r="A144" s="244" t="s">
        <v>3</v>
      </c>
      <c r="B144" s="232" t="s">
        <v>4</v>
      </c>
      <c r="C144" s="245" t="s">
        <v>5</v>
      </c>
      <c r="D144" s="245" t="s">
        <v>6</v>
      </c>
      <c r="E144" s="245" t="s">
        <v>7</v>
      </c>
      <c r="F144" s="245" t="s">
        <v>8</v>
      </c>
      <c r="G144" s="245" t="s">
        <v>9</v>
      </c>
      <c r="H144" s="245" t="s">
        <v>10</v>
      </c>
      <c r="I144" s="245" t="s">
        <v>11</v>
      </c>
      <c r="J144" s="245" t="s">
        <v>12</v>
      </c>
      <c r="K144" s="245" t="s">
        <v>13</v>
      </c>
      <c r="L144" s="245" t="s">
        <v>14</v>
      </c>
      <c r="M144" s="245" t="s">
        <v>15</v>
      </c>
      <c r="N144" s="245" t="s">
        <v>16</v>
      </c>
      <c r="O144" s="245" t="s">
        <v>17</v>
      </c>
      <c r="P144" s="245" t="s">
        <v>18</v>
      </c>
      <c r="Q144" s="245" t="s">
        <v>19</v>
      </c>
      <c r="R144" s="245" t="s">
        <v>20</v>
      </c>
      <c r="S144" s="245" t="s">
        <v>21</v>
      </c>
      <c r="T144" s="245" t="s">
        <v>22</v>
      </c>
      <c r="U144" s="245" t="s">
        <v>23</v>
      </c>
      <c r="V144" s="245" t="s">
        <v>24</v>
      </c>
      <c r="W144" s="245" t="s">
        <v>25</v>
      </c>
      <c r="X144" s="245" t="s">
        <v>26</v>
      </c>
      <c r="Y144" s="245" t="s">
        <v>27</v>
      </c>
      <c r="Z144" s="245" t="s">
        <v>28</v>
      </c>
      <c r="AA144" s="246" t="s">
        <v>29</v>
      </c>
      <c r="AB144" s="245" t="s">
        <v>30</v>
      </c>
      <c r="AC144" s="246" t="s">
        <v>31</v>
      </c>
      <c r="AD144" s="245" t="s">
        <v>32</v>
      </c>
      <c r="AE144" s="245" t="s">
        <v>33</v>
      </c>
      <c r="AF144" s="245" t="s">
        <v>34</v>
      </c>
      <c r="AG144" s="245" t="s">
        <v>35</v>
      </c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</row>
    <row r="145" spans="1:147" s="17" customFormat="1" ht="357" customHeight="1" thickBot="1" x14ac:dyDescent="1.2">
      <c r="A145" s="244"/>
      <c r="B145" s="232"/>
      <c r="C145" s="245"/>
      <c r="D145" s="245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245"/>
      <c r="AA145" s="246"/>
      <c r="AB145" s="245"/>
      <c r="AC145" s="246"/>
      <c r="AD145" s="245"/>
      <c r="AE145" s="245"/>
      <c r="AF145" s="245"/>
      <c r="AG145" s="245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</row>
    <row r="146" spans="1:147" s="17" customFormat="1" ht="84" thickBot="1" x14ac:dyDescent="1.2">
      <c r="A146" s="3">
        <v>1</v>
      </c>
      <c r="B146" s="4">
        <v>2</v>
      </c>
      <c r="C146" s="3">
        <v>3</v>
      </c>
      <c r="D146" s="3">
        <v>4</v>
      </c>
      <c r="E146" s="3">
        <v>5</v>
      </c>
      <c r="F146" s="3">
        <v>6</v>
      </c>
      <c r="G146" s="3">
        <v>7</v>
      </c>
      <c r="H146" s="3" t="s">
        <v>36</v>
      </c>
      <c r="I146" s="3">
        <v>9</v>
      </c>
      <c r="J146" s="3">
        <v>10</v>
      </c>
      <c r="K146" s="3">
        <v>11</v>
      </c>
      <c r="L146" s="3">
        <v>12</v>
      </c>
      <c r="M146" s="3">
        <v>13</v>
      </c>
      <c r="N146" s="3">
        <v>14</v>
      </c>
      <c r="O146" s="3">
        <v>15</v>
      </c>
      <c r="P146" s="3">
        <v>16</v>
      </c>
      <c r="Q146" s="3">
        <v>17</v>
      </c>
      <c r="R146" s="3">
        <v>18</v>
      </c>
      <c r="S146" s="3">
        <v>19</v>
      </c>
      <c r="T146" s="3">
        <v>20</v>
      </c>
      <c r="U146" s="3">
        <v>21</v>
      </c>
      <c r="V146" s="3">
        <v>22</v>
      </c>
      <c r="W146" s="3">
        <v>23</v>
      </c>
      <c r="X146" s="3">
        <v>24</v>
      </c>
      <c r="Y146" s="3">
        <v>25</v>
      </c>
      <c r="Z146" s="3">
        <v>26</v>
      </c>
      <c r="AA146" s="4">
        <v>27</v>
      </c>
      <c r="AB146" s="3">
        <v>28</v>
      </c>
      <c r="AC146" s="3">
        <v>29</v>
      </c>
      <c r="AD146" s="3">
        <v>30</v>
      </c>
      <c r="AE146" s="3">
        <v>31</v>
      </c>
      <c r="AF146" s="3">
        <v>32</v>
      </c>
      <c r="AG146" s="5">
        <v>33</v>
      </c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</row>
    <row r="147" spans="1:147" s="17" customFormat="1" ht="84" thickBot="1" x14ac:dyDescent="1.2">
      <c r="A147" s="232" t="s">
        <v>109</v>
      </c>
      <c r="B147" s="232"/>
      <c r="C147" s="232"/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  <c r="R147" s="232"/>
      <c r="S147" s="232"/>
      <c r="T147" s="232"/>
      <c r="U147" s="232"/>
      <c r="V147" s="232"/>
      <c r="W147" s="232"/>
      <c r="X147" s="232"/>
      <c r="Y147" s="232"/>
      <c r="Z147" s="232"/>
      <c r="AA147" s="232"/>
      <c r="AB147" s="232"/>
      <c r="AC147" s="232"/>
      <c r="AD147" s="232"/>
      <c r="AE147" s="232"/>
      <c r="AF147" s="232"/>
      <c r="AG147" s="232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</row>
    <row r="148" spans="1:147" s="17" customFormat="1" ht="84" thickBot="1" x14ac:dyDescent="1.2">
      <c r="A148" s="3">
        <v>87</v>
      </c>
      <c r="B148" s="7" t="s">
        <v>79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>
        <v>90</v>
      </c>
      <c r="R148" s="3"/>
      <c r="S148" s="3"/>
      <c r="T148" s="3"/>
      <c r="U148" s="3"/>
      <c r="V148" s="3">
        <v>18</v>
      </c>
      <c r="W148" s="3"/>
      <c r="X148" s="3">
        <v>140</v>
      </c>
      <c r="Y148" s="3"/>
      <c r="Z148" s="3"/>
      <c r="AA148" s="8"/>
      <c r="AB148" s="3"/>
      <c r="AC148" s="3"/>
      <c r="AD148" s="3"/>
      <c r="AE148" s="3"/>
      <c r="AF148" s="3"/>
      <c r="AG148" s="9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</row>
    <row r="149" spans="1:147" s="17" customFormat="1" ht="84" thickBot="1" x14ac:dyDescent="1.2">
      <c r="A149" s="3">
        <v>13</v>
      </c>
      <c r="B149" s="7" t="s">
        <v>80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>
        <v>20</v>
      </c>
      <c r="U149" s="3"/>
      <c r="V149" s="3"/>
      <c r="W149" s="3"/>
      <c r="X149" s="3"/>
      <c r="Y149" s="3"/>
      <c r="Z149" s="3"/>
      <c r="AA149" s="8"/>
      <c r="AB149" s="3"/>
      <c r="AC149" s="3"/>
      <c r="AD149" s="3"/>
      <c r="AE149" s="3"/>
      <c r="AF149" s="3"/>
      <c r="AG149" s="9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</row>
    <row r="150" spans="1:147" s="17" customFormat="1" ht="84" thickBot="1" x14ac:dyDescent="1.2">
      <c r="A150" s="211">
        <v>57</v>
      </c>
      <c r="B150" s="7" t="s">
        <v>56</v>
      </c>
      <c r="C150" s="211"/>
      <c r="D150" s="211"/>
      <c r="E150" s="211"/>
      <c r="F150" s="211"/>
      <c r="G150" s="211"/>
      <c r="H150" s="211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1"/>
      <c r="U150" s="211"/>
      <c r="V150" s="211"/>
      <c r="W150" s="211"/>
      <c r="X150" s="211"/>
      <c r="Y150" s="211">
        <v>15</v>
      </c>
      <c r="Z150" s="211"/>
      <c r="AA150" s="4">
        <v>1</v>
      </c>
      <c r="AB150" s="211"/>
      <c r="AC150" s="211"/>
      <c r="AD150" s="211"/>
      <c r="AE150" s="211"/>
      <c r="AF150" s="211"/>
      <c r="AG150" s="9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</row>
    <row r="151" spans="1:147" s="17" customFormat="1" ht="113.25" customHeight="1" thickBot="1" x14ac:dyDescent="1.2">
      <c r="A151" s="3">
        <v>89</v>
      </c>
      <c r="B151" s="7" t="s">
        <v>151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>
        <v>50</v>
      </c>
      <c r="AA151" s="8"/>
      <c r="AB151" s="3"/>
      <c r="AC151" s="3"/>
      <c r="AD151" s="3"/>
      <c r="AE151" s="3"/>
      <c r="AF151" s="3"/>
      <c r="AG151" s="9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</row>
    <row r="152" spans="1:147" s="17" customFormat="1" ht="105" customHeight="1" thickBot="1" x14ac:dyDescent="1.2">
      <c r="A152" s="3" t="s">
        <v>41</v>
      </c>
      <c r="B152" s="7" t="s">
        <v>42</v>
      </c>
      <c r="C152" s="3">
        <v>60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8"/>
      <c r="AB152" s="3"/>
      <c r="AC152" s="3"/>
      <c r="AD152" s="3"/>
      <c r="AE152" s="3"/>
      <c r="AF152" s="3"/>
      <c r="AG152" s="3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</row>
    <row r="153" spans="1:147" s="17" customFormat="1" ht="84" thickBot="1" x14ac:dyDescent="1.2">
      <c r="A153" s="3"/>
      <c r="B153" s="7" t="s">
        <v>43</v>
      </c>
      <c r="C153" s="3">
        <f>C148+C149+C150+C151+C152</f>
        <v>60</v>
      </c>
      <c r="D153" s="128">
        <f t="shared" ref="D153:AG153" si="20">D148+D149+D150+D151+D152</f>
        <v>0</v>
      </c>
      <c r="E153" s="128">
        <f t="shared" si="20"/>
        <v>0</v>
      </c>
      <c r="F153" s="128">
        <f t="shared" si="20"/>
        <v>0</v>
      </c>
      <c r="G153" s="128">
        <f t="shared" si="20"/>
        <v>0</v>
      </c>
      <c r="H153" s="128">
        <f t="shared" si="20"/>
        <v>0</v>
      </c>
      <c r="I153" s="128">
        <f t="shared" si="20"/>
        <v>0</v>
      </c>
      <c r="J153" s="128">
        <f t="shared" si="20"/>
        <v>0</v>
      </c>
      <c r="K153" s="128">
        <f t="shared" si="20"/>
        <v>0</v>
      </c>
      <c r="L153" s="128">
        <f t="shared" si="20"/>
        <v>0</v>
      </c>
      <c r="M153" s="128">
        <f t="shared" si="20"/>
        <v>0</v>
      </c>
      <c r="N153" s="128">
        <f t="shared" si="20"/>
        <v>0</v>
      </c>
      <c r="O153" s="128">
        <f t="shared" si="20"/>
        <v>0</v>
      </c>
      <c r="P153" s="128">
        <f t="shared" si="20"/>
        <v>0</v>
      </c>
      <c r="Q153" s="128">
        <f t="shared" si="20"/>
        <v>90</v>
      </c>
      <c r="R153" s="128">
        <f t="shared" si="20"/>
        <v>0</v>
      </c>
      <c r="S153" s="128">
        <f t="shared" si="20"/>
        <v>0</v>
      </c>
      <c r="T153" s="128">
        <f t="shared" si="20"/>
        <v>20</v>
      </c>
      <c r="U153" s="128">
        <f t="shared" si="20"/>
        <v>0</v>
      </c>
      <c r="V153" s="128">
        <f t="shared" si="20"/>
        <v>18</v>
      </c>
      <c r="W153" s="128">
        <f t="shared" si="20"/>
        <v>0</v>
      </c>
      <c r="X153" s="128">
        <f t="shared" si="20"/>
        <v>140</v>
      </c>
      <c r="Y153" s="128">
        <f t="shared" si="20"/>
        <v>15</v>
      </c>
      <c r="Z153" s="128">
        <f t="shared" si="20"/>
        <v>50</v>
      </c>
      <c r="AA153" s="128">
        <f t="shared" si="20"/>
        <v>1</v>
      </c>
      <c r="AB153" s="128">
        <f t="shared" si="20"/>
        <v>0</v>
      </c>
      <c r="AC153" s="128">
        <f t="shared" si="20"/>
        <v>0</v>
      </c>
      <c r="AD153" s="128">
        <f t="shared" si="20"/>
        <v>0</v>
      </c>
      <c r="AE153" s="128">
        <f t="shared" si="20"/>
        <v>0</v>
      </c>
      <c r="AF153" s="128">
        <f t="shared" si="20"/>
        <v>0</v>
      </c>
      <c r="AG153" s="128">
        <f t="shared" si="20"/>
        <v>0</v>
      </c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</row>
    <row r="154" spans="1:147" s="17" customFormat="1" ht="84" thickBot="1" x14ac:dyDescent="1.2">
      <c r="A154" s="232" t="s">
        <v>111</v>
      </c>
      <c r="B154" s="232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  <c r="R154" s="232"/>
      <c r="S154" s="232"/>
      <c r="T154" s="232"/>
      <c r="U154" s="232"/>
      <c r="V154" s="232"/>
      <c r="W154" s="232"/>
      <c r="X154" s="232"/>
      <c r="Y154" s="232"/>
      <c r="Z154" s="232"/>
      <c r="AA154" s="232"/>
      <c r="AB154" s="232"/>
      <c r="AC154" s="232"/>
      <c r="AD154" s="232"/>
      <c r="AE154" s="232"/>
      <c r="AF154" s="232"/>
      <c r="AG154" s="232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</row>
    <row r="155" spans="1:147" s="17" customFormat="1" ht="159.75" customHeight="1" thickBot="1" x14ac:dyDescent="1.2">
      <c r="A155" s="3">
        <v>52</v>
      </c>
      <c r="B155" s="7" t="s">
        <v>186</v>
      </c>
      <c r="C155" s="3"/>
      <c r="D155" s="3"/>
      <c r="E155" s="3"/>
      <c r="F155" s="3"/>
      <c r="G155" s="3"/>
      <c r="H155" s="3"/>
      <c r="I155" s="3">
        <v>95</v>
      </c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>
        <v>6</v>
      </c>
      <c r="X155" s="3"/>
      <c r="Y155" s="3"/>
      <c r="Z155" s="3"/>
      <c r="AA155" s="8"/>
      <c r="AB155" s="3"/>
      <c r="AC155" s="3"/>
      <c r="AD155" s="3"/>
      <c r="AE155" s="3"/>
      <c r="AF155" s="3"/>
      <c r="AG155" s="9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</row>
    <row r="156" spans="1:147" s="17" customFormat="1" ht="269.25" customHeight="1" thickBot="1" x14ac:dyDescent="1.2">
      <c r="A156" s="128">
        <v>33</v>
      </c>
      <c r="B156" s="7" t="s">
        <v>82</v>
      </c>
      <c r="C156" s="128"/>
      <c r="D156" s="128"/>
      <c r="E156" s="128"/>
      <c r="F156" s="128"/>
      <c r="G156" s="128"/>
      <c r="H156" s="128">
        <v>30</v>
      </c>
      <c r="I156" s="128">
        <v>83.01</v>
      </c>
      <c r="J156" s="128"/>
      <c r="K156" s="128"/>
      <c r="L156" s="128"/>
      <c r="M156" s="128">
        <v>16</v>
      </c>
      <c r="N156" s="128"/>
      <c r="O156" s="128"/>
      <c r="P156" s="128"/>
      <c r="Q156" s="128"/>
      <c r="R156" s="128"/>
      <c r="S156" s="128"/>
      <c r="T156" s="128"/>
      <c r="U156" s="128">
        <v>5</v>
      </c>
      <c r="V156" s="128"/>
      <c r="W156" s="128">
        <v>5</v>
      </c>
      <c r="X156" s="128"/>
      <c r="Y156" s="128"/>
      <c r="Z156" s="128"/>
      <c r="AA156" s="127"/>
      <c r="AB156" s="128"/>
      <c r="AC156" s="128"/>
      <c r="AD156" s="128"/>
      <c r="AE156" s="128"/>
      <c r="AF156" s="128">
        <v>0.01</v>
      </c>
      <c r="AG156" s="9"/>
      <c r="AH156" s="12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</row>
    <row r="157" spans="1:147" s="17" customFormat="1" ht="104.25" customHeight="1" thickBot="1" x14ac:dyDescent="1.2">
      <c r="A157" s="128">
        <v>6</v>
      </c>
      <c r="B157" s="7" t="s">
        <v>76</v>
      </c>
      <c r="C157" s="128"/>
      <c r="D157" s="128"/>
      <c r="E157" s="128"/>
      <c r="F157" s="128"/>
      <c r="G157" s="128"/>
      <c r="H157" s="128"/>
      <c r="I157" s="128">
        <v>6</v>
      </c>
      <c r="J157" s="128"/>
      <c r="K157" s="128"/>
      <c r="L157" s="128"/>
      <c r="M157" s="128"/>
      <c r="N157" s="128">
        <v>144</v>
      </c>
      <c r="O157" s="5"/>
      <c r="P157" s="128"/>
      <c r="Q157" s="128"/>
      <c r="R157" s="128"/>
      <c r="S157" s="128"/>
      <c r="T157" s="128"/>
      <c r="U157" s="128"/>
      <c r="V157" s="128"/>
      <c r="W157" s="128">
        <v>2</v>
      </c>
      <c r="X157" s="128"/>
      <c r="Y157" s="128"/>
      <c r="Z157" s="128"/>
      <c r="AA157" s="127"/>
      <c r="AB157" s="128"/>
      <c r="AC157" s="128"/>
      <c r="AD157" s="128"/>
      <c r="AE157" s="128"/>
      <c r="AF157" s="128"/>
      <c r="AG157" s="9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</row>
    <row r="158" spans="1:147" s="17" customFormat="1" ht="92.25" customHeight="1" thickBot="1" x14ac:dyDescent="1.2">
      <c r="A158" s="3">
        <v>37</v>
      </c>
      <c r="B158" s="7" t="s">
        <v>84</v>
      </c>
      <c r="C158" s="3"/>
      <c r="D158" s="3"/>
      <c r="E158" s="3">
        <v>1.5</v>
      </c>
      <c r="F158" s="3"/>
      <c r="G158" s="3"/>
      <c r="H158" s="3"/>
      <c r="I158" s="3">
        <v>11.2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>
        <v>0.9</v>
      </c>
      <c r="W158" s="3"/>
      <c r="X158" s="3"/>
      <c r="Y158" s="3">
        <v>0.8</v>
      </c>
      <c r="Z158" s="3"/>
      <c r="AA158" s="8"/>
      <c r="AB158" s="3"/>
      <c r="AC158" s="3"/>
      <c r="AD158" s="3"/>
      <c r="AE158" s="3"/>
      <c r="AF158" s="3"/>
      <c r="AG158" s="9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</row>
    <row r="159" spans="1:147" s="17" customFormat="1" ht="86.25" customHeight="1" thickBot="1" x14ac:dyDescent="1.2">
      <c r="A159" s="3">
        <v>24</v>
      </c>
      <c r="B159" s="7" t="s">
        <v>46</v>
      </c>
      <c r="C159" s="3"/>
      <c r="D159" s="3"/>
      <c r="E159" s="3"/>
      <c r="F159" s="3">
        <v>80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>
        <v>11</v>
      </c>
      <c r="W159" s="3"/>
      <c r="X159" s="3"/>
      <c r="Y159" s="3"/>
      <c r="Z159" s="3"/>
      <c r="AA159" s="8"/>
      <c r="AB159" s="3"/>
      <c r="AC159" s="3"/>
      <c r="AD159" s="3"/>
      <c r="AE159" s="3"/>
      <c r="AF159" s="3"/>
      <c r="AG159" s="9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</row>
    <row r="160" spans="1:147" s="17" customFormat="1" ht="86.25" customHeight="1" thickBot="1" x14ac:dyDescent="1.2">
      <c r="A160" s="211">
        <v>25</v>
      </c>
      <c r="B160" s="7" t="s">
        <v>60</v>
      </c>
      <c r="C160" s="211"/>
      <c r="D160" s="211"/>
      <c r="E160" s="211"/>
      <c r="F160" s="211"/>
      <c r="G160" s="211"/>
      <c r="H160" s="211"/>
      <c r="I160" s="211"/>
      <c r="J160" s="211"/>
      <c r="K160" s="211"/>
      <c r="L160" s="211">
        <v>200</v>
      </c>
      <c r="M160" s="211"/>
      <c r="N160" s="211"/>
      <c r="O160" s="211"/>
      <c r="P160" s="211"/>
      <c r="Q160" s="211"/>
      <c r="R160" s="211"/>
      <c r="S160" s="211"/>
      <c r="T160" s="211"/>
      <c r="U160" s="211"/>
      <c r="V160" s="211"/>
      <c r="W160" s="211"/>
      <c r="X160" s="211"/>
      <c r="Y160" s="211"/>
      <c r="Z160" s="211"/>
      <c r="AA160" s="210"/>
      <c r="AB160" s="211"/>
      <c r="AC160" s="211"/>
      <c r="AD160" s="211"/>
      <c r="AE160" s="211"/>
      <c r="AF160" s="211"/>
      <c r="AG160" s="9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</row>
    <row r="161" spans="1:147" s="17" customFormat="1" ht="84" thickBot="1" x14ac:dyDescent="1.2">
      <c r="A161" s="3" t="s">
        <v>41</v>
      </c>
      <c r="B161" s="7" t="s">
        <v>5</v>
      </c>
      <c r="C161" s="3">
        <v>50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8"/>
      <c r="AB161" s="3"/>
      <c r="AC161" s="3"/>
      <c r="AD161" s="3"/>
      <c r="AE161" s="3"/>
      <c r="AF161" s="3"/>
      <c r="AG161" s="3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</row>
    <row r="162" spans="1:147" s="17" customFormat="1" ht="84" thickBot="1" x14ac:dyDescent="1.2">
      <c r="A162" s="3" t="s">
        <v>41</v>
      </c>
      <c r="B162" s="7" t="s">
        <v>6</v>
      </c>
      <c r="C162" s="3"/>
      <c r="D162" s="3">
        <v>30</v>
      </c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8"/>
      <c r="AB162" s="3"/>
      <c r="AC162" s="3"/>
      <c r="AD162" s="3"/>
      <c r="AE162" s="3"/>
      <c r="AF162" s="3"/>
      <c r="AG162" s="3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</row>
    <row r="163" spans="1:147" s="17" customFormat="1" ht="84" thickBot="1" x14ac:dyDescent="1.2">
      <c r="A163" s="3"/>
      <c r="B163" s="7" t="s">
        <v>43</v>
      </c>
      <c r="C163" s="3">
        <f t="shared" ref="C163:AG163" si="21">SUM(C155:C162)</f>
        <v>50</v>
      </c>
      <c r="D163" s="3">
        <f t="shared" si="21"/>
        <v>30</v>
      </c>
      <c r="E163" s="3">
        <f t="shared" si="21"/>
        <v>1.5</v>
      </c>
      <c r="F163" s="3">
        <f t="shared" si="21"/>
        <v>80</v>
      </c>
      <c r="G163" s="3">
        <f t="shared" si="21"/>
        <v>0</v>
      </c>
      <c r="H163" s="3">
        <f t="shared" si="21"/>
        <v>30</v>
      </c>
      <c r="I163" s="3">
        <f t="shared" si="21"/>
        <v>195.20999999999998</v>
      </c>
      <c r="J163" s="3">
        <f t="shared" si="21"/>
        <v>0</v>
      </c>
      <c r="K163" s="3">
        <f t="shared" si="21"/>
        <v>0</v>
      </c>
      <c r="L163" s="3">
        <f t="shared" si="21"/>
        <v>200</v>
      </c>
      <c r="M163" s="3">
        <f t="shared" si="21"/>
        <v>16</v>
      </c>
      <c r="N163" s="3">
        <f t="shared" si="21"/>
        <v>144</v>
      </c>
      <c r="O163" s="3">
        <f t="shared" si="21"/>
        <v>0</v>
      </c>
      <c r="P163" s="3">
        <f t="shared" si="21"/>
        <v>0</v>
      </c>
      <c r="Q163" s="3">
        <f t="shared" si="21"/>
        <v>0</v>
      </c>
      <c r="R163" s="3">
        <f t="shared" si="21"/>
        <v>0</v>
      </c>
      <c r="S163" s="3">
        <f t="shared" si="21"/>
        <v>0</v>
      </c>
      <c r="T163" s="3">
        <f t="shared" si="21"/>
        <v>0</v>
      </c>
      <c r="U163" s="3">
        <f t="shared" si="21"/>
        <v>5</v>
      </c>
      <c r="V163" s="3">
        <f t="shared" si="21"/>
        <v>11.9</v>
      </c>
      <c r="W163" s="3">
        <f t="shared" si="21"/>
        <v>13</v>
      </c>
      <c r="X163" s="3">
        <f t="shared" si="21"/>
        <v>0</v>
      </c>
      <c r="Y163" s="3">
        <f t="shared" si="21"/>
        <v>0.8</v>
      </c>
      <c r="Z163" s="3">
        <f t="shared" si="21"/>
        <v>0</v>
      </c>
      <c r="AA163" s="8">
        <f t="shared" si="21"/>
        <v>0</v>
      </c>
      <c r="AB163" s="3">
        <f t="shared" si="21"/>
        <v>0</v>
      </c>
      <c r="AC163" s="3">
        <f t="shared" si="21"/>
        <v>0</v>
      </c>
      <c r="AD163" s="3">
        <f t="shared" si="21"/>
        <v>0</v>
      </c>
      <c r="AE163" s="3">
        <f t="shared" si="21"/>
        <v>0</v>
      </c>
      <c r="AF163" s="3">
        <f t="shared" si="21"/>
        <v>0.01</v>
      </c>
      <c r="AG163" s="3">
        <f t="shared" si="21"/>
        <v>0</v>
      </c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</row>
    <row r="164" spans="1:147" s="17" customFormat="1" ht="84" thickBot="1" x14ac:dyDescent="1.2">
      <c r="A164" s="232" t="s">
        <v>48</v>
      </c>
      <c r="B164" s="232"/>
      <c r="C164" s="232"/>
      <c r="D164" s="232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  <c r="R164" s="232"/>
      <c r="S164" s="232"/>
      <c r="T164" s="232"/>
      <c r="U164" s="232"/>
      <c r="V164" s="232"/>
      <c r="W164" s="232"/>
      <c r="X164" s="232"/>
      <c r="Y164" s="232"/>
      <c r="Z164" s="232"/>
      <c r="AA164" s="232"/>
      <c r="AB164" s="232"/>
      <c r="AC164" s="232"/>
      <c r="AD164" s="232"/>
      <c r="AE164" s="232"/>
      <c r="AF164" s="232"/>
      <c r="AG164" s="232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</row>
    <row r="165" spans="1:147" s="17" customFormat="1" ht="117" customHeight="1" thickBot="1" x14ac:dyDescent="1.2">
      <c r="A165" s="189">
        <v>17</v>
      </c>
      <c r="B165" s="7" t="s">
        <v>59</v>
      </c>
      <c r="C165" s="189"/>
      <c r="D165" s="189"/>
      <c r="E165" s="189"/>
      <c r="F165" s="189"/>
      <c r="G165" s="189"/>
      <c r="H165" s="189"/>
      <c r="I165" s="189"/>
      <c r="J165" s="189"/>
      <c r="K165" s="189">
        <v>20</v>
      </c>
      <c r="L165" s="189"/>
      <c r="M165" s="189"/>
      <c r="N165" s="189"/>
      <c r="O165" s="189"/>
      <c r="P165" s="189"/>
      <c r="Q165" s="189"/>
      <c r="R165" s="189"/>
      <c r="S165" s="189"/>
      <c r="T165" s="189"/>
      <c r="U165" s="189"/>
      <c r="V165" s="189"/>
      <c r="W165" s="189"/>
      <c r="X165" s="189"/>
      <c r="Y165" s="189">
        <v>15</v>
      </c>
      <c r="Z165" s="189"/>
      <c r="AA165" s="188"/>
      <c r="AB165" s="189"/>
      <c r="AC165" s="189"/>
      <c r="AD165" s="189"/>
      <c r="AE165" s="189"/>
      <c r="AF165" s="189"/>
      <c r="AG165" s="9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</row>
    <row r="166" spans="1:147" s="17" customFormat="1" ht="186" customHeight="1" thickBot="1" x14ac:dyDescent="1.2">
      <c r="A166" s="189">
        <v>108</v>
      </c>
      <c r="B166" s="7" t="s">
        <v>198</v>
      </c>
      <c r="C166" s="189">
        <v>30</v>
      </c>
      <c r="D166" s="189"/>
      <c r="E166" s="189"/>
      <c r="F166" s="189"/>
      <c r="G166" s="189"/>
      <c r="H166" s="189"/>
      <c r="I166" s="189"/>
      <c r="J166" s="189"/>
      <c r="K166" s="189"/>
      <c r="L166" s="189"/>
      <c r="M166" s="189"/>
      <c r="N166" s="189"/>
      <c r="O166" s="189"/>
      <c r="P166" s="189"/>
      <c r="Q166" s="189"/>
      <c r="R166" s="189"/>
      <c r="S166" s="189"/>
      <c r="T166" s="189"/>
      <c r="U166" s="189"/>
      <c r="V166" s="189">
        <v>5</v>
      </c>
      <c r="W166" s="189"/>
      <c r="X166" s="189"/>
      <c r="Y166" s="189"/>
      <c r="Z166" s="189">
        <v>20</v>
      </c>
      <c r="AA166" s="188"/>
      <c r="AB166" s="189"/>
      <c r="AC166" s="189"/>
      <c r="AD166" s="189"/>
      <c r="AE166" s="189"/>
      <c r="AF166" s="189"/>
      <c r="AG166" s="9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</row>
    <row r="167" spans="1:147" s="17" customFormat="1" ht="84" thickBot="1" x14ac:dyDescent="1.2">
      <c r="A167" s="3">
        <v>70</v>
      </c>
      <c r="B167" s="7" t="s">
        <v>40</v>
      </c>
      <c r="C167" s="3"/>
      <c r="D167" s="3"/>
      <c r="E167" s="3"/>
      <c r="F167" s="3"/>
      <c r="G167" s="3"/>
      <c r="H167" s="3"/>
      <c r="I167" s="3"/>
      <c r="J167" s="10">
        <v>100</v>
      </c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8"/>
      <c r="AB167" s="3"/>
      <c r="AC167" s="3"/>
      <c r="AD167" s="3"/>
      <c r="AE167" s="3"/>
      <c r="AF167" s="3"/>
      <c r="AG167" s="9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</row>
    <row r="168" spans="1:147" s="17" customFormat="1" ht="84" thickBot="1" x14ac:dyDescent="1.2">
      <c r="A168" s="3"/>
      <c r="B168" s="7" t="s">
        <v>43</v>
      </c>
      <c r="C168" s="3">
        <f>C165+C166+C167</f>
        <v>30</v>
      </c>
      <c r="D168" s="3">
        <f t="shared" ref="D168:AG168" si="22">D165+D166+D167</f>
        <v>0</v>
      </c>
      <c r="E168" s="3">
        <f t="shared" si="22"/>
        <v>0</v>
      </c>
      <c r="F168" s="3">
        <f t="shared" si="22"/>
        <v>0</v>
      </c>
      <c r="G168" s="3">
        <f t="shared" si="22"/>
        <v>0</v>
      </c>
      <c r="H168" s="3">
        <f t="shared" si="22"/>
        <v>0</v>
      </c>
      <c r="I168" s="3">
        <f t="shared" si="22"/>
        <v>0</v>
      </c>
      <c r="J168" s="3">
        <f t="shared" si="22"/>
        <v>100</v>
      </c>
      <c r="K168" s="3">
        <f t="shared" si="22"/>
        <v>20</v>
      </c>
      <c r="L168" s="3">
        <f t="shared" si="22"/>
        <v>0</v>
      </c>
      <c r="M168" s="3">
        <f t="shared" si="22"/>
        <v>0</v>
      </c>
      <c r="N168" s="3">
        <f t="shared" si="22"/>
        <v>0</v>
      </c>
      <c r="O168" s="3">
        <f t="shared" si="22"/>
        <v>0</v>
      </c>
      <c r="P168" s="3">
        <f t="shared" si="22"/>
        <v>0</v>
      </c>
      <c r="Q168" s="3">
        <f t="shared" si="22"/>
        <v>0</v>
      </c>
      <c r="R168" s="3">
        <f t="shared" si="22"/>
        <v>0</v>
      </c>
      <c r="S168" s="3">
        <f t="shared" si="22"/>
        <v>0</v>
      </c>
      <c r="T168" s="3">
        <f t="shared" si="22"/>
        <v>0</v>
      </c>
      <c r="U168" s="3">
        <f t="shared" si="22"/>
        <v>0</v>
      </c>
      <c r="V168" s="3">
        <f t="shared" si="22"/>
        <v>5</v>
      </c>
      <c r="W168" s="3">
        <f t="shared" si="22"/>
        <v>0</v>
      </c>
      <c r="X168" s="3">
        <f t="shared" si="22"/>
        <v>0</v>
      </c>
      <c r="Y168" s="3">
        <f t="shared" si="22"/>
        <v>15</v>
      </c>
      <c r="Z168" s="3">
        <f t="shared" si="22"/>
        <v>20</v>
      </c>
      <c r="AA168" s="3">
        <f t="shared" si="22"/>
        <v>0</v>
      </c>
      <c r="AB168" s="3">
        <f t="shared" si="22"/>
        <v>0</v>
      </c>
      <c r="AC168" s="3">
        <f t="shared" si="22"/>
        <v>0</v>
      </c>
      <c r="AD168" s="3">
        <f t="shared" si="22"/>
        <v>0</v>
      </c>
      <c r="AE168" s="3">
        <f t="shared" si="22"/>
        <v>0</v>
      </c>
      <c r="AF168" s="3">
        <f t="shared" si="22"/>
        <v>0</v>
      </c>
      <c r="AG168" s="3">
        <f t="shared" si="22"/>
        <v>0</v>
      </c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</row>
    <row r="169" spans="1:147" s="17" customFormat="1" ht="167.25" thickBot="1" x14ac:dyDescent="1.2">
      <c r="A169" s="3"/>
      <c r="B169" s="7" t="s">
        <v>51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8"/>
      <c r="AB169" s="3"/>
      <c r="AC169" s="3"/>
      <c r="AD169" s="3"/>
      <c r="AE169" s="3"/>
      <c r="AF169" s="3">
        <v>1.2</v>
      </c>
      <c r="AG169" s="3">
        <v>3</v>
      </c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</row>
    <row r="170" spans="1:147" s="17" customFormat="1" ht="84" thickBot="1" x14ac:dyDescent="1.2">
      <c r="A170" s="3"/>
      <c r="B170" s="7" t="s">
        <v>52</v>
      </c>
      <c r="C170" s="3">
        <f t="shared" ref="C170:AE170" si="23">SUM(C153+C163+C168)</f>
        <v>140</v>
      </c>
      <c r="D170" s="3">
        <f t="shared" si="23"/>
        <v>30</v>
      </c>
      <c r="E170" s="3">
        <f t="shared" si="23"/>
        <v>1.5</v>
      </c>
      <c r="F170" s="3">
        <f t="shared" si="23"/>
        <v>80</v>
      </c>
      <c r="G170" s="3">
        <f t="shared" si="23"/>
        <v>0</v>
      </c>
      <c r="H170" s="3">
        <f t="shared" si="23"/>
        <v>30</v>
      </c>
      <c r="I170" s="3">
        <f t="shared" si="23"/>
        <v>195.20999999999998</v>
      </c>
      <c r="J170" s="3">
        <f t="shared" si="23"/>
        <v>100</v>
      </c>
      <c r="K170" s="3">
        <f t="shared" si="23"/>
        <v>20</v>
      </c>
      <c r="L170" s="3">
        <f t="shared" si="23"/>
        <v>200</v>
      </c>
      <c r="M170" s="3">
        <f t="shared" si="23"/>
        <v>16</v>
      </c>
      <c r="N170" s="3">
        <f t="shared" si="23"/>
        <v>144</v>
      </c>
      <c r="O170" s="3">
        <f t="shared" si="23"/>
        <v>0</v>
      </c>
      <c r="P170" s="3">
        <f t="shared" si="23"/>
        <v>0</v>
      </c>
      <c r="Q170" s="3">
        <f t="shared" si="23"/>
        <v>90</v>
      </c>
      <c r="R170" s="3">
        <f t="shared" si="23"/>
        <v>0</v>
      </c>
      <c r="S170" s="3">
        <f t="shared" si="23"/>
        <v>0</v>
      </c>
      <c r="T170" s="3">
        <f t="shared" si="23"/>
        <v>20</v>
      </c>
      <c r="U170" s="3">
        <f t="shared" si="23"/>
        <v>5</v>
      </c>
      <c r="V170" s="3">
        <f t="shared" si="23"/>
        <v>34.9</v>
      </c>
      <c r="W170" s="3">
        <f t="shared" si="23"/>
        <v>13</v>
      </c>
      <c r="X170" s="3">
        <f t="shared" si="23"/>
        <v>140</v>
      </c>
      <c r="Y170" s="3">
        <f t="shared" si="23"/>
        <v>30.8</v>
      </c>
      <c r="Z170" s="3">
        <f t="shared" si="23"/>
        <v>70</v>
      </c>
      <c r="AA170" s="3">
        <f t="shared" si="23"/>
        <v>1</v>
      </c>
      <c r="AB170" s="3">
        <f t="shared" si="23"/>
        <v>0</v>
      </c>
      <c r="AC170" s="3">
        <f t="shared" si="23"/>
        <v>0</v>
      </c>
      <c r="AD170" s="3">
        <f t="shared" si="23"/>
        <v>0</v>
      </c>
      <c r="AE170" s="3">
        <f t="shared" si="23"/>
        <v>0</v>
      </c>
      <c r="AF170" s="3">
        <v>1.2</v>
      </c>
      <c r="AG170" s="3">
        <v>3</v>
      </c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</row>
    <row r="171" spans="1:147" s="17" customFormat="1" ht="84" thickBot="1" x14ac:dyDescent="1.2">
      <c r="A171" s="232" t="s">
        <v>138</v>
      </c>
      <c r="B171" s="232"/>
      <c r="C171" s="232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  <c r="R171" s="232"/>
      <c r="S171" s="232"/>
      <c r="T171" s="232"/>
      <c r="U171" s="232"/>
      <c r="V171" s="232"/>
      <c r="W171" s="232"/>
      <c r="X171" s="232"/>
      <c r="Y171" s="232"/>
      <c r="Z171" s="232"/>
      <c r="AA171" s="232"/>
      <c r="AB171" s="232"/>
      <c r="AC171" s="232"/>
      <c r="AD171" s="232"/>
      <c r="AE171" s="232"/>
      <c r="AF171" s="232"/>
      <c r="AG171" s="232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</row>
    <row r="172" spans="1:147" s="17" customFormat="1" ht="84" thickBot="1" x14ac:dyDescent="1.2">
      <c r="A172" s="232" t="s">
        <v>86</v>
      </c>
      <c r="B172" s="232"/>
      <c r="C172" s="232"/>
      <c r="D172" s="232"/>
      <c r="E172" s="232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  <c r="R172" s="232"/>
      <c r="S172" s="232"/>
      <c r="T172" s="232"/>
      <c r="U172" s="232"/>
      <c r="V172" s="232"/>
      <c r="W172" s="232"/>
      <c r="X172" s="232"/>
      <c r="Y172" s="232"/>
      <c r="Z172" s="232"/>
      <c r="AA172" s="232"/>
      <c r="AB172" s="232"/>
      <c r="AC172" s="232"/>
      <c r="AD172" s="232"/>
      <c r="AE172" s="232"/>
      <c r="AF172" s="232"/>
      <c r="AG172" s="232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</row>
    <row r="173" spans="1:147" s="17" customFormat="1" ht="84" thickBot="1" x14ac:dyDescent="1.2">
      <c r="A173" s="244" t="s">
        <v>3</v>
      </c>
      <c r="B173" s="232" t="s">
        <v>4</v>
      </c>
      <c r="C173" s="245" t="s">
        <v>5</v>
      </c>
      <c r="D173" s="245" t="s">
        <v>6</v>
      </c>
      <c r="E173" s="245" t="s">
        <v>7</v>
      </c>
      <c r="F173" s="245" t="s">
        <v>8</v>
      </c>
      <c r="G173" s="245" t="s">
        <v>9</v>
      </c>
      <c r="H173" s="245" t="s">
        <v>10</v>
      </c>
      <c r="I173" s="245" t="s">
        <v>11</v>
      </c>
      <c r="J173" s="245" t="s">
        <v>12</v>
      </c>
      <c r="K173" s="245" t="s">
        <v>13</v>
      </c>
      <c r="L173" s="245" t="s">
        <v>14</v>
      </c>
      <c r="M173" s="245" t="s">
        <v>15</v>
      </c>
      <c r="N173" s="245" t="s">
        <v>16</v>
      </c>
      <c r="O173" s="245" t="s">
        <v>17</v>
      </c>
      <c r="P173" s="245" t="s">
        <v>18</v>
      </c>
      <c r="Q173" s="245" t="s">
        <v>19</v>
      </c>
      <c r="R173" s="245" t="s">
        <v>20</v>
      </c>
      <c r="S173" s="245" t="s">
        <v>21</v>
      </c>
      <c r="T173" s="245" t="s">
        <v>22</v>
      </c>
      <c r="U173" s="245" t="s">
        <v>23</v>
      </c>
      <c r="V173" s="245" t="s">
        <v>24</v>
      </c>
      <c r="W173" s="245" t="s">
        <v>25</v>
      </c>
      <c r="X173" s="245" t="s">
        <v>26</v>
      </c>
      <c r="Y173" s="245" t="s">
        <v>27</v>
      </c>
      <c r="Z173" s="245" t="s">
        <v>28</v>
      </c>
      <c r="AA173" s="246" t="s">
        <v>29</v>
      </c>
      <c r="AB173" s="245" t="s">
        <v>30</v>
      </c>
      <c r="AC173" s="246" t="s">
        <v>31</v>
      </c>
      <c r="AD173" s="245" t="s">
        <v>32</v>
      </c>
      <c r="AE173" s="245" t="s">
        <v>33</v>
      </c>
      <c r="AF173" s="245" t="s">
        <v>34</v>
      </c>
      <c r="AG173" s="245" t="s">
        <v>35</v>
      </c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</row>
    <row r="174" spans="1:147" s="17" customFormat="1" ht="409.6" customHeight="1" thickBot="1" x14ac:dyDescent="1.2">
      <c r="A174" s="244"/>
      <c r="B174" s="232"/>
      <c r="C174" s="245"/>
      <c r="D174" s="245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245"/>
      <c r="P174" s="245"/>
      <c r="Q174" s="245"/>
      <c r="R174" s="245"/>
      <c r="S174" s="245"/>
      <c r="T174" s="245"/>
      <c r="U174" s="245"/>
      <c r="V174" s="245"/>
      <c r="W174" s="245"/>
      <c r="X174" s="245"/>
      <c r="Y174" s="245"/>
      <c r="Z174" s="245"/>
      <c r="AA174" s="246"/>
      <c r="AB174" s="245"/>
      <c r="AC174" s="246"/>
      <c r="AD174" s="245"/>
      <c r="AE174" s="245"/>
      <c r="AF174" s="245"/>
      <c r="AG174" s="245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</row>
    <row r="175" spans="1:147" s="17" customFormat="1" ht="84" thickBot="1" x14ac:dyDescent="1.2">
      <c r="A175" s="3">
        <v>1</v>
      </c>
      <c r="B175" s="4">
        <v>2</v>
      </c>
      <c r="C175" s="3">
        <v>3</v>
      </c>
      <c r="D175" s="3">
        <v>4</v>
      </c>
      <c r="E175" s="3">
        <v>5</v>
      </c>
      <c r="F175" s="3">
        <v>6</v>
      </c>
      <c r="G175" s="3">
        <v>7</v>
      </c>
      <c r="H175" s="3" t="s">
        <v>36</v>
      </c>
      <c r="I175" s="3">
        <v>9</v>
      </c>
      <c r="J175" s="3">
        <v>10</v>
      </c>
      <c r="K175" s="3">
        <v>11</v>
      </c>
      <c r="L175" s="3">
        <v>12</v>
      </c>
      <c r="M175" s="3">
        <v>13</v>
      </c>
      <c r="N175" s="3">
        <v>14</v>
      </c>
      <c r="O175" s="3">
        <v>15</v>
      </c>
      <c r="P175" s="3">
        <v>16</v>
      </c>
      <c r="Q175" s="3">
        <v>17</v>
      </c>
      <c r="R175" s="3">
        <v>18</v>
      </c>
      <c r="S175" s="3">
        <v>19</v>
      </c>
      <c r="T175" s="3">
        <v>20</v>
      </c>
      <c r="U175" s="3">
        <v>21</v>
      </c>
      <c r="V175" s="3">
        <v>22</v>
      </c>
      <c r="W175" s="3">
        <v>23</v>
      </c>
      <c r="X175" s="3">
        <v>24</v>
      </c>
      <c r="Y175" s="3">
        <v>25</v>
      </c>
      <c r="Z175" s="3">
        <v>26</v>
      </c>
      <c r="AA175" s="4">
        <v>27</v>
      </c>
      <c r="AB175" s="3">
        <v>28</v>
      </c>
      <c r="AC175" s="3">
        <v>29</v>
      </c>
      <c r="AD175" s="3">
        <v>30</v>
      </c>
      <c r="AE175" s="3">
        <v>31</v>
      </c>
      <c r="AF175" s="3">
        <v>32</v>
      </c>
      <c r="AG175" s="5">
        <v>33</v>
      </c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</row>
    <row r="176" spans="1:147" s="17" customFormat="1" ht="84" thickBot="1" x14ac:dyDescent="1.2">
      <c r="A176" s="232" t="s">
        <v>109</v>
      </c>
      <c r="B176" s="232"/>
      <c r="C176" s="232"/>
      <c r="D176" s="232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  <c r="R176" s="232"/>
      <c r="S176" s="232"/>
      <c r="T176" s="232"/>
      <c r="U176" s="232"/>
      <c r="V176" s="232"/>
      <c r="W176" s="232"/>
      <c r="X176" s="232"/>
      <c r="Y176" s="232"/>
      <c r="Z176" s="232"/>
      <c r="AA176" s="232"/>
      <c r="AB176" s="232"/>
      <c r="AC176" s="232"/>
      <c r="AD176" s="232"/>
      <c r="AE176" s="232"/>
      <c r="AF176" s="232"/>
      <c r="AG176" s="232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</row>
    <row r="177" spans="1:147" s="17" customFormat="1" ht="117" customHeight="1" thickBot="1" x14ac:dyDescent="1.2">
      <c r="A177" s="81">
        <v>9</v>
      </c>
      <c r="B177" s="7" t="s">
        <v>162</v>
      </c>
      <c r="C177" s="81"/>
      <c r="D177" s="81"/>
      <c r="E177" s="81"/>
      <c r="F177" s="81">
        <v>54</v>
      </c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>
        <v>123</v>
      </c>
      <c r="R177" s="81"/>
      <c r="S177" s="81"/>
      <c r="T177" s="81"/>
      <c r="U177" s="81"/>
      <c r="V177" s="81">
        <v>6</v>
      </c>
      <c r="W177" s="81"/>
      <c r="X177" s="81"/>
      <c r="Y177" s="81">
        <v>6</v>
      </c>
      <c r="Z177" s="81"/>
      <c r="AA177" s="80"/>
      <c r="AB177" s="81"/>
      <c r="AC177" s="81"/>
      <c r="AD177" s="81"/>
      <c r="AE177" s="81"/>
      <c r="AF177" s="81"/>
      <c r="AG177" s="9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</row>
    <row r="178" spans="1:147" s="17" customFormat="1" ht="117" customHeight="1" thickBot="1" x14ac:dyDescent="1.2">
      <c r="A178" s="208">
        <v>59</v>
      </c>
      <c r="B178" s="7" t="s">
        <v>204</v>
      </c>
      <c r="C178" s="208"/>
      <c r="D178" s="208"/>
      <c r="E178" s="208"/>
      <c r="F178" s="208"/>
      <c r="G178" s="208"/>
      <c r="H178" s="208"/>
      <c r="I178" s="208"/>
      <c r="J178" s="208"/>
      <c r="K178" s="208"/>
      <c r="L178" s="208"/>
      <c r="M178" s="208"/>
      <c r="N178" s="208"/>
      <c r="O178" s="208"/>
      <c r="P178" s="208"/>
      <c r="Q178" s="208"/>
      <c r="R178" s="208"/>
      <c r="S178" s="208"/>
      <c r="T178" s="208"/>
      <c r="U178" s="208"/>
      <c r="V178" s="208">
        <v>10</v>
      </c>
      <c r="W178" s="208"/>
      <c r="X178" s="208"/>
      <c r="Y178" s="208"/>
      <c r="Z178" s="208"/>
      <c r="AA178" s="207"/>
      <c r="AB178" s="208"/>
      <c r="AC178" s="208"/>
      <c r="AD178" s="208"/>
      <c r="AE178" s="208"/>
      <c r="AF178" s="208"/>
      <c r="AG178" s="9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</row>
    <row r="179" spans="1:147" s="17" customFormat="1" ht="92.25" customHeight="1" thickBot="1" x14ac:dyDescent="1.2">
      <c r="A179" s="128">
        <v>13</v>
      </c>
      <c r="B179" s="7" t="s">
        <v>80</v>
      </c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>
        <v>20</v>
      </c>
      <c r="U179" s="128"/>
      <c r="V179" s="128"/>
      <c r="W179" s="128"/>
      <c r="X179" s="128"/>
      <c r="Y179" s="128"/>
      <c r="Z179" s="128"/>
      <c r="AA179" s="127"/>
      <c r="AB179" s="128"/>
      <c r="AC179" s="128"/>
      <c r="AD179" s="128"/>
      <c r="AE179" s="128"/>
      <c r="AF179" s="128"/>
      <c r="AG179" s="9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</row>
    <row r="180" spans="1:147" s="17" customFormat="1" ht="84.75" customHeight="1" thickBot="1" x14ac:dyDescent="1.2">
      <c r="A180" s="3">
        <v>70</v>
      </c>
      <c r="B180" s="7" t="s">
        <v>40</v>
      </c>
      <c r="C180" s="3"/>
      <c r="D180" s="3"/>
      <c r="E180" s="3"/>
      <c r="F180" s="3"/>
      <c r="G180" s="3"/>
      <c r="H180" s="3"/>
      <c r="I180" s="3"/>
      <c r="J180" s="10">
        <v>120</v>
      </c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8"/>
      <c r="AB180" s="3"/>
      <c r="AC180" s="3"/>
      <c r="AD180" s="3"/>
      <c r="AE180" s="3"/>
      <c r="AF180" s="3"/>
      <c r="AG180" s="9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</row>
    <row r="181" spans="1:147" s="17" customFormat="1" ht="105" customHeight="1" thickBot="1" x14ac:dyDescent="1.2">
      <c r="A181" s="3" t="s">
        <v>41</v>
      </c>
      <c r="B181" s="7" t="s">
        <v>42</v>
      </c>
      <c r="C181" s="3">
        <v>60</v>
      </c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8"/>
      <c r="AB181" s="3"/>
      <c r="AC181" s="3"/>
      <c r="AD181" s="3"/>
      <c r="AE181" s="3"/>
      <c r="AF181" s="3"/>
      <c r="AG181" s="3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</row>
    <row r="182" spans="1:147" s="17" customFormat="1" ht="111" customHeight="1" thickBot="1" x14ac:dyDescent="1.2">
      <c r="A182" s="128">
        <v>2</v>
      </c>
      <c r="B182" s="7" t="s">
        <v>63</v>
      </c>
      <c r="C182" s="128"/>
      <c r="D182" s="128"/>
      <c r="E182" s="128"/>
      <c r="F182" s="128"/>
      <c r="G182" s="128"/>
      <c r="H182" s="128"/>
      <c r="I182" s="10"/>
      <c r="J182" s="10"/>
      <c r="K182" s="128"/>
      <c r="L182" s="128"/>
      <c r="M182" s="128"/>
      <c r="N182" s="128"/>
      <c r="O182" s="128"/>
      <c r="P182" s="128"/>
      <c r="Q182" s="128">
        <v>100</v>
      </c>
      <c r="R182" s="128"/>
      <c r="S182" s="128"/>
      <c r="T182" s="128"/>
      <c r="U182" s="128"/>
      <c r="V182" s="128"/>
      <c r="W182" s="128"/>
      <c r="X182" s="128"/>
      <c r="Y182" s="128">
        <v>20</v>
      </c>
      <c r="Z182" s="128"/>
      <c r="AA182" s="127"/>
      <c r="AB182" s="128"/>
      <c r="AC182" s="128">
        <v>5</v>
      </c>
      <c r="AD182" s="128"/>
      <c r="AE182" s="128"/>
      <c r="AF182" s="128"/>
      <c r="AG182" s="9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</row>
    <row r="183" spans="1:147" s="17" customFormat="1" ht="84" thickBot="1" x14ac:dyDescent="1.2">
      <c r="A183" s="3"/>
      <c r="B183" s="7" t="s">
        <v>43</v>
      </c>
      <c r="C183" s="3">
        <f>C177+C178+C179+C180+C181+C182</f>
        <v>60</v>
      </c>
      <c r="D183" s="208">
        <f t="shared" ref="D183:AG183" si="24">D177+D178+D179+D180+D181+D182</f>
        <v>0</v>
      </c>
      <c r="E183" s="208">
        <f t="shared" si="24"/>
        <v>0</v>
      </c>
      <c r="F183" s="208">
        <f t="shared" si="24"/>
        <v>54</v>
      </c>
      <c r="G183" s="208">
        <f t="shared" si="24"/>
        <v>0</v>
      </c>
      <c r="H183" s="208">
        <f t="shared" si="24"/>
        <v>0</v>
      </c>
      <c r="I183" s="208">
        <f t="shared" si="24"/>
        <v>0</v>
      </c>
      <c r="J183" s="208">
        <f t="shared" si="24"/>
        <v>120</v>
      </c>
      <c r="K183" s="208">
        <f t="shared" si="24"/>
        <v>0</v>
      </c>
      <c r="L183" s="208">
        <f t="shared" si="24"/>
        <v>0</v>
      </c>
      <c r="M183" s="208">
        <f t="shared" si="24"/>
        <v>0</v>
      </c>
      <c r="N183" s="208">
        <f t="shared" si="24"/>
        <v>0</v>
      </c>
      <c r="O183" s="208">
        <f t="shared" si="24"/>
        <v>0</v>
      </c>
      <c r="P183" s="208">
        <f t="shared" si="24"/>
        <v>0</v>
      </c>
      <c r="Q183" s="208">
        <f t="shared" si="24"/>
        <v>223</v>
      </c>
      <c r="R183" s="208">
        <f t="shared" si="24"/>
        <v>0</v>
      </c>
      <c r="S183" s="208">
        <f t="shared" si="24"/>
        <v>0</v>
      </c>
      <c r="T183" s="208">
        <f t="shared" si="24"/>
        <v>20</v>
      </c>
      <c r="U183" s="208">
        <f t="shared" si="24"/>
        <v>0</v>
      </c>
      <c r="V183" s="208">
        <f t="shared" si="24"/>
        <v>16</v>
      </c>
      <c r="W183" s="208">
        <f t="shared" si="24"/>
        <v>0</v>
      </c>
      <c r="X183" s="208">
        <f t="shared" si="24"/>
        <v>0</v>
      </c>
      <c r="Y183" s="208">
        <f t="shared" si="24"/>
        <v>26</v>
      </c>
      <c r="Z183" s="208">
        <f t="shared" si="24"/>
        <v>0</v>
      </c>
      <c r="AA183" s="208">
        <f t="shared" si="24"/>
        <v>0</v>
      </c>
      <c r="AB183" s="208">
        <f t="shared" si="24"/>
        <v>0</v>
      </c>
      <c r="AC183" s="208">
        <f t="shared" si="24"/>
        <v>5</v>
      </c>
      <c r="AD183" s="208">
        <f t="shared" si="24"/>
        <v>0</v>
      </c>
      <c r="AE183" s="208">
        <f t="shared" si="24"/>
        <v>0</v>
      </c>
      <c r="AF183" s="208">
        <f t="shared" si="24"/>
        <v>0</v>
      </c>
      <c r="AG183" s="208">
        <f t="shared" si="24"/>
        <v>0</v>
      </c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</row>
    <row r="184" spans="1:147" s="17" customFormat="1" ht="84" thickBot="1" x14ac:dyDescent="1.2">
      <c r="A184" s="232" t="s">
        <v>111</v>
      </c>
      <c r="B184" s="232"/>
      <c r="C184" s="232"/>
      <c r="D184" s="232"/>
      <c r="E184" s="232"/>
      <c r="F184" s="232"/>
      <c r="G184" s="232"/>
      <c r="H184" s="232"/>
      <c r="I184" s="232"/>
      <c r="J184" s="232"/>
      <c r="K184" s="232"/>
      <c r="L184" s="232"/>
      <c r="M184" s="232"/>
      <c r="N184" s="232"/>
      <c r="O184" s="232"/>
      <c r="P184" s="232"/>
      <c r="Q184" s="232"/>
      <c r="R184" s="232"/>
      <c r="S184" s="232"/>
      <c r="T184" s="232"/>
      <c r="U184" s="232"/>
      <c r="V184" s="232"/>
      <c r="W184" s="232"/>
      <c r="X184" s="232"/>
      <c r="Y184" s="232"/>
      <c r="Z184" s="232"/>
      <c r="AA184" s="232"/>
      <c r="AB184" s="232"/>
      <c r="AC184" s="232"/>
      <c r="AD184" s="232"/>
      <c r="AE184" s="232"/>
      <c r="AF184" s="232"/>
      <c r="AG184" s="232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</row>
    <row r="185" spans="1:147" s="17" customFormat="1" ht="166.5" customHeight="1" thickBot="1" x14ac:dyDescent="1.2">
      <c r="A185" s="59">
        <v>4</v>
      </c>
      <c r="B185" s="7" t="s">
        <v>94</v>
      </c>
      <c r="C185" s="3"/>
      <c r="D185" s="3"/>
      <c r="E185" s="3"/>
      <c r="F185" s="3"/>
      <c r="G185" s="3"/>
      <c r="H185" s="3"/>
      <c r="I185" s="3">
        <v>100</v>
      </c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8"/>
      <c r="AB185" s="3"/>
      <c r="AC185" s="3"/>
      <c r="AD185" s="3"/>
      <c r="AE185" s="3"/>
      <c r="AF185" s="8"/>
      <c r="AG185" s="9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</row>
    <row r="186" spans="1:147" s="17" customFormat="1" ht="110.25" customHeight="1" thickBot="1" x14ac:dyDescent="1.2">
      <c r="A186" s="128">
        <v>100</v>
      </c>
      <c r="B186" s="7" t="s">
        <v>187</v>
      </c>
      <c r="C186" s="13"/>
      <c r="D186" s="13"/>
      <c r="E186" s="13"/>
      <c r="F186" s="13">
        <v>5</v>
      </c>
      <c r="G186" s="13"/>
      <c r="H186" s="13">
        <v>82</v>
      </c>
      <c r="I186" s="13">
        <v>30.01</v>
      </c>
      <c r="J186" s="13"/>
      <c r="K186" s="13"/>
      <c r="L186" s="13"/>
      <c r="M186" s="13">
        <v>16</v>
      </c>
      <c r="N186" s="13"/>
      <c r="O186" s="13"/>
      <c r="P186" s="13"/>
      <c r="Q186" s="13"/>
      <c r="R186" s="13"/>
      <c r="S186" s="13"/>
      <c r="T186" s="13"/>
      <c r="U186" s="13"/>
      <c r="V186" s="13"/>
      <c r="W186" s="13">
        <v>5</v>
      </c>
      <c r="X186" s="13"/>
      <c r="Y186" s="13"/>
      <c r="Z186" s="13"/>
      <c r="AA186" s="14"/>
      <c r="AB186" s="13"/>
      <c r="AC186" s="13"/>
      <c r="AD186" s="13"/>
      <c r="AE186" s="13"/>
      <c r="AF186" s="13"/>
      <c r="AG186" s="15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</row>
    <row r="187" spans="1:147" s="17" customFormat="1" ht="111" customHeight="1" thickBot="1" x14ac:dyDescent="1.2">
      <c r="A187" s="195">
        <v>78</v>
      </c>
      <c r="B187" s="7" t="s">
        <v>142</v>
      </c>
      <c r="C187" s="195">
        <v>12</v>
      </c>
      <c r="D187" s="195"/>
      <c r="E187" s="195"/>
      <c r="F187" s="195">
        <v>3</v>
      </c>
      <c r="G187" s="195"/>
      <c r="H187" s="195"/>
      <c r="I187" s="195">
        <v>9</v>
      </c>
      <c r="J187" s="195"/>
      <c r="K187" s="195"/>
      <c r="L187" s="195"/>
      <c r="M187" s="195"/>
      <c r="N187" s="195"/>
      <c r="O187" s="5"/>
      <c r="P187" s="195">
        <v>72</v>
      </c>
      <c r="Q187" s="195"/>
      <c r="R187" s="195"/>
      <c r="S187" s="195"/>
      <c r="T187" s="195"/>
      <c r="U187" s="195"/>
      <c r="V187" s="195">
        <v>3</v>
      </c>
      <c r="W187" s="195">
        <v>5</v>
      </c>
      <c r="X187" s="195">
        <v>6.5</v>
      </c>
      <c r="Y187" s="195">
        <v>0.8</v>
      </c>
      <c r="Z187" s="195"/>
      <c r="AA187" s="194"/>
      <c r="AB187" s="195"/>
      <c r="AC187" s="195"/>
      <c r="AD187" s="195"/>
      <c r="AE187" s="195"/>
      <c r="AF187" s="195"/>
      <c r="AG187" s="198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</row>
    <row r="188" spans="1:147" s="17" customFormat="1" ht="102.75" customHeight="1" thickBot="1" x14ac:dyDescent="1.2">
      <c r="A188" s="211">
        <v>7</v>
      </c>
      <c r="B188" s="7" t="s">
        <v>65</v>
      </c>
      <c r="C188" s="211"/>
      <c r="D188" s="211"/>
      <c r="E188" s="211"/>
      <c r="F188" s="211"/>
      <c r="G188" s="211"/>
      <c r="H188" s="211">
        <v>154</v>
      </c>
      <c r="I188" s="211"/>
      <c r="J188" s="211"/>
      <c r="K188" s="211"/>
      <c r="L188" s="211"/>
      <c r="M188" s="211"/>
      <c r="N188" s="211"/>
      <c r="O188" s="211"/>
      <c r="P188" s="211"/>
      <c r="Q188" s="211">
        <v>26</v>
      </c>
      <c r="R188" s="211"/>
      <c r="S188" s="211"/>
      <c r="T188" s="211"/>
      <c r="U188" s="211"/>
      <c r="V188" s="211">
        <v>6</v>
      </c>
      <c r="W188" s="211"/>
      <c r="X188" s="211"/>
      <c r="Y188" s="211"/>
      <c r="Z188" s="211"/>
      <c r="AA188" s="210"/>
      <c r="AB188" s="211"/>
      <c r="AC188" s="211"/>
      <c r="AD188" s="211"/>
      <c r="AE188" s="211"/>
      <c r="AF188" s="211"/>
      <c r="AG188" s="9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</row>
    <row r="189" spans="1:147" s="17" customFormat="1" ht="107.25" customHeight="1" thickBot="1" x14ac:dyDescent="1.2">
      <c r="A189" s="128">
        <v>17</v>
      </c>
      <c r="B189" s="7" t="s">
        <v>59</v>
      </c>
      <c r="C189" s="128"/>
      <c r="D189" s="128"/>
      <c r="E189" s="128"/>
      <c r="F189" s="128"/>
      <c r="G189" s="128"/>
      <c r="H189" s="128"/>
      <c r="I189" s="128"/>
      <c r="J189" s="128"/>
      <c r="K189" s="128">
        <v>20</v>
      </c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>
        <v>15</v>
      </c>
      <c r="Z189" s="128"/>
      <c r="AA189" s="127"/>
      <c r="AB189" s="128"/>
      <c r="AC189" s="128"/>
      <c r="AD189" s="128"/>
      <c r="AE189" s="128"/>
      <c r="AF189" s="128"/>
      <c r="AG189" s="9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</row>
    <row r="190" spans="1:147" s="17" customFormat="1" ht="84" thickBot="1" x14ac:dyDescent="1.2">
      <c r="A190" s="3" t="s">
        <v>41</v>
      </c>
      <c r="B190" s="7" t="s">
        <v>5</v>
      </c>
      <c r="C190" s="3">
        <v>50</v>
      </c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8"/>
      <c r="AB190" s="3"/>
      <c r="AC190" s="3"/>
      <c r="AD190" s="3"/>
      <c r="AE190" s="3"/>
      <c r="AF190" s="3"/>
      <c r="AG190" s="3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</row>
    <row r="191" spans="1:147" s="17" customFormat="1" ht="84" thickBot="1" x14ac:dyDescent="1.2">
      <c r="A191" s="3" t="s">
        <v>41</v>
      </c>
      <c r="B191" s="7" t="s">
        <v>6</v>
      </c>
      <c r="C191" s="3"/>
      <c r="D191" s="3">
        <v>30</v>
      </c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8"/>
      <c r="AB191" s="3"/>
      <c r="AC191" s="3"/>
      <c r="AD191" s="3"/>
      <c r="AE191" s="3"/>
      <c r="AF191" s="3"/>
      <c r="AG191" s="3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</row>
    <row r="192" spans="1:147" s="17" customFormat="1" ht="84" thickBot="1" x14ac:dyDescent="1.2">
      <c r="A192" s="3"/>
      <c r="B192" s="7" t="s">
        <v>43</v>
      </c>
      <c r="C192" s="3">
        <f>C185+C186+C187+C188+C189+C190+C191</f>
        <v>62</v>
      </c>
      <c r="D192" s="3">
        <f t="shared" ref="D192:AG192" si="25">D185+D186+D187+D188+D189+D190+D191</f>
        <v>30</v>
      </c>
      <c r="E192" s="3">
        <f t="shared" si="25"/>
        <v>0</v>
      </c>
      <c r="F192" s="3">
        <f t="shared" si="25"/>
        <v>8</v>
      </c>
      <c r="G192" s="3">
        <f t="shared" si="25"/>
        <v>0</v>
      </c>
      <c r="H192" s="3">
        <f t="shared" si="25"/>
        <v>236</v>
      </c>
      <c r="I192" s="3">
        <f t="shared" si="25"/>
        <v>139.01</v>
      </c>
      <c r="J192" s="3">
        <f t="shared" si="25"/>
        <v>0</v>
      </c>
      <c r="K192" s="3">
        <f t="shared" si="25"/>
        <v>20</v>
      </c>
      <c r="L192" s="3">
        <f t="shared" si="25"/>
        <v>0</v>
      </c>
      <c r="M192" s="3">
        <f t="shared" si="25"/>
        <v>16</v>
      </c>
      <c r="N192" s="3">
        <f t="shared" si="25"/>
        <v>0</v>
      </c>
      <c r="O192" s="3">
        <f t="shared" si="25"/>
        <v>0</v>
      </c>
      <c r="P192" s="3">
        <f t="shared" si="25"/>
        <v>72</v>
      </c>
      <c r="Q192" s="3">
        <f t="shared" si="25"/>
        <v>26</v>
      </c>
      <c r="R192" s="3">
        <f t="shared" si="25"/>
        <v>0</v>
      </c>
      <c r="S192" s="3">
        <f t="shared" si="25"/>
        <v>0</v>
      </c>
      <c r="T192" s="3">
        <f t="shared" si="25"/>
        <v>0</v>
      </c>
      <c r="U192" s="3">
        <f t="shared" si="25"/>
        <v>0</v>
      </c>
      <c r="V192" s="3">
        <f t="shared" si="25"/>
        <v>9</v>
      </c>
      <c r="W192" s="3">
        <f t="shared" si="25"/>
        <v>10</v>
      </c>
      <c r="X192" s="3">
        <f t="shared" si="25"/>
        <v>6.5</v>
      </c>
      <c r="Y192" s="3">
        <f t="shared" si="25"/>
        <v>15.8</v>
      </c>
      <c r="Z192" s="3">
        <f t="shared" si="25"/>
        <v>0</v>
      </c>
      <c r="AA192" s="3">
        <f t="shared" si="25"/>
        <v>0</v>
      </c>
      <c r="AB192" s="3">
        <f t="shared" si="25"/>
        <v>0</v>
      </c>
      <c r="AC192" s="3">
        <f t="shared" si="25"/>
        <v>0</v>
      </c>
      <c r="AD192" s="3">
        <f t="shared" si="25"/>
        <v>0</v>
      </c>
      <c r="AE192" s="3">
        <f t="shared" si="25"/>
        <v>0</v>
      </c>
      <c r="AF192" s="3">
        <f t="shared" si="25"/>
        <v>0</v>
      </c>
      <c r="AG192" s="3">
        <f t="shared" si="25"/>
        <v>0</v>
      </c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</row>
    <row r="193" spans="1:147" s="17" customFormat="1" ht="84" thickBot="1" x14ac:dyDescent="1.2">
      <c r="A193" s="232" t="s">
        <v>48</v>
      </c>
      <c r="B193" s="232"/>
      <c r="C193" s="232"/>
      <c r="D193" s="232"/>
      <c r="E193" s="232"/>
      <c r="F193" s="232"/>
      <c r="G193" s="232"/>
      <c r="H193" s="232"/>
      <c r="I193" s="232"/>
      <c r="J193" s="232"/>
      <c r="K193" s="232"/>
      <c r="L193" s="232"/>
      <c r="M193" s="232"/>
      <c r="N193" s="232"/>
      <c r="O193" s="232"/>
      <c r="P193" s="232"/>
      <c r="Q193" s="232"/>
      <c r="R193" s="232"/>
      <c r="S193" s="232"/>
      <c r="T193" s="232"/>
      <c r="U193" s="232"/>
      <c r="V193" s="232"/>
      <c r="W193" s="232"/>
      <c r="X193" s="232"/>
      <c r="Y193" s="232"/>
      <c r="Z193" s="232"/>
      <c r="AA193" s="232"/>
      <c r="AB193" s="232"/>
      <c r="AC193" s="232"/>
      <c r="AD193" s="232"/>
      <c r="AE193" s="232"/>
      <c r="AF193" s="232"/>
      <c r="AG193" s="232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</row>
    <row r="194" spans="1:147" s="17" customFormat="1" ht="84" thickBot="1" x14ac:dyDescent="1.2">
      <c r="A194" s="208">
        <v>46</v>
      </c>
      <c r="B194" s="7" t="s">
        <v>49</v>
      </c>
      <c r="C194" s="208"/>
      <c r="D194" s="208"/>
      <c r="E194" s="208"/>
      <c r="F194" s="208"/>
      <c r="G194" s="208"/>
      <c r="H194" s="208"/>
      <c r="I194" s="208"/>
      <c r="J194" s="208"/>
      <c r="K194" s="208"/>
      <c r="L194" s="208"/>
      <c r="M194" s="208"/>
      <c r="N194" s="208"/>
      <c r="O194" s="208"/>
      <c r="P194" s="208"/>
      <c r="Q194" s="208">
        <v>200</v>
      </c>
      <c r="R194" s="208"/>
      <c r="S194" s="208"/>
      <c r="T194" s="208"/>
      <c r="U194" s="208"/>
      <c r="V194" s="208"/>
      <c r="W194" s="208"/>
      <c r="X194" s="208"/>
      <c r="Y194" s="208"/>
      <c r="Z194" s="208"/>
      <c r="AA194" s="207"/>
      <c r="AB194" s="208"/>
      <c r="AC194" s="208"/>
      <c r="AD194" s="208"/>
      <c r="AE194" s="208"/>
      <c r="AF194" s="208"/>
      <c r="AG194" s="9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</row>
    <row r="195" spans="1:147" s="17" customFormat="1" ht="113.25" customHeight="1" thickBot="1" x14ac:dyDescent="1.2">
      <c r="A195" s="208">
        <v>89</v>
      </c>
      <c r="B195" s="7" t="s">
        <v>85</v>
      </c>
      <c r="C195" s="208">
        <v>50</v>
      </c>
      <c r="D195" s="208"/>
      <c r="E195" s="208"/>
      <c r="F195" s="208"/>
      <c r="G195" s="208"/>
      <c r="H195" s="208"/>
      <c r="I195" s="208"/>
      <c r="J195" s="208"/>
      <c r="K195" s="208"/>
      <c r="L195" s="208"/>
      <c r="M195" s="208"/>
      <c r="N195" s="208"/>
      <c r="O195" s="208"/>
      <c r="P195" s="208"/>
      <c r="Q195" s="208"/>
      <c r="R195" s="208"/>
      <c r="S195" s="208"/>
      <c r="T195" s="208"/>
      <c r="U195" s="208"/>
      <c r="V195" s="208"/>
      <c r="W195" s="208"/>
      <c r="X195" s="208"/>
      <c r="Y195" s="208"/>
      <c r="Z195" s="208"/>
      <c r="AA195" s="207"/>
      <c r="AB195" s="208"/>
      <c r="AC195" s="208"/>
      <c r="AD195" s="208"/>
      <c r="AE195" s="208"/>
      <c r="AF195" s="208"/>
      <c r="AG195" s="9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</row>
    <row r="196" spans="1:147" s="17" customFormat="1" ht="84" thickBot="1" x14ac:dyDescent="1.2">
      <c r="A196" s="208">
        <v>70</v>
      </c>
      <c r="B196" s="7" t="s">
        <v>40</v>
      </c>
      <c r="C196" s="208"/>
      <c r="D196" s="208"/>
      <c r="E196" s="208"/>
      <c r="F196" s="208"/>
      <c r="G196" s="208"/>
      <c r="H196" s="208"/>
      <c r="I196" s="208"/>
      <c r="J196" s="10">
        <v>100</v>
      </c>
      <c r="K196" s="208"/>
      <c r="L196" s="208"/>
      <c r="M196" s="208"/>
      <c r="N196" s="208"/>
      <c r="O196" s="208"/>
      <c r="P196" s="208"/>
      <c r="Q196" s="208"/>
      <c r="R196" s="208"/>
      <c r="S196" s="208"/>
      <c r="T196" s="208"/>
      <c r="U196" s="208"/>
      <c r="V196" s="208"/>
      <c r="W196" s="208"/>
      <c r="X196" s="208"/>
      <c r="Y196" s="208"/>
      <c r="Z196" s="208"/>
      <c r="AA196" s="207"/>
      <c r="AB196" s="208"/>
      <c r="AC196" s="208"/>
      <c r="AD196" s="208"/>
      <c r="AE196" s="208"/>
      <c r="AF196" s="208"/>
      <c r="AG196" s="9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</row>
    <row r="197" spans="1:147" s="17" customFormat="1" ht="84" thickBot="1" x14ac:dyDescent="1.2">
      <c r="A197" s="3"/>
      <c r="B197" s="7" t="s">
        <v>43</v>
      </c>
      <c r="C197" s="3">
        <f>C194+C195+C196</f>
        <v>50</v>
      </c>
      <c r="D197" s="3">
        <f t="shared" ref="D197:AG197" si="26">D194+D195+D196</f>
        <v>0</v>
      </c>
      <c r="E197" s="3">
        <f t="shared" si="26"/>
        <v>0</v>
      </c>
      <c r="F197" s="3">
        <f t="shared" si="26"/>
        <v>0</v>
      </c>
      <c r="G197" s="3">
        <f t="shared" si="26"/>
        <v>0</v>
      </c>
      <c r="H197" s="3">
        <f t="shared" si="26"/>
        <v>0</v>
      </c>
      <c r="I197" s="3">
        <f t="shared" si="26"/>
        <v>0</v>
      </c>
      <c r="J197" s="3">
        <f t="shared" si="26"/>
        <v>100</v>
      </c>
      <c r="K197" s="3">
        <f t="shared" si="26"/>
        <v>0</v>
      </c>
      <c r="L197" s="3">
        <f t="shared" si="26"/>
        <v>0</v>
      </c>
      <c r="M197" s="3">
        <f t="shared" si="26"/>
        <v>0</v>
      </c>
      <c r="N197" s="3">
        <f t="shared" si="26"/>
        <v>0</v>
      </c>
      <c r="O197" s="3">
        <f t="shared" si="26"/>
        <v>0</v>
      </c>
      <c r="P197" s="3">
        <f t="shared" si="26"/>
        <v>0</v>
      </c>
      <c r="Q197" s="3">
        <f t="shared" si="26"/>
        <v>200</v>
      </c>
      <c r="R197" s="3">
        <f t="shared" si="26"/>
        <v>0</v>
      </c>
      <c r="S197" s="3">
        <f t="shared" si="26"/>
        <v>0</v>
      </c>
      <c r="T197" s="3">
        <f t="shared" si="26"/>
        <v>0</v>
      </c>
      <c r="U197" s="3">
        <f t="shared" si="26"/>
        <v>0</v>
      </c>
      <c r="V197" s="3">
        <f t="shared" si="26"/>
        <v>0</v>
      </c>
      <c r="W197" s="3">
        <f t="shared" si="26"/>
        <v>0</v>
      </c>
      <c r="X197" s="3">
        <f t="shared" si="26"/>
        <v>0</v>
      </c>
      <c r="Y197" s="3">
        <f t="shared" si="26"/>
        <v>0</v>
      </c>
      <c r="Z197" s="3">
        <f t="shared" si="26"/>
        <v>0</v>
      </c>
      <c r="AA197" s="3">
        <f t="shared" si="26"/>
        <v>0</v>
      </c>
      <c r="AB197" s="3">
        <f t="shared" si="26"/>
        <v>0</v>
      </c>
      <c r="AC197" s="3">
        <f t="shared" si="26"/>
        <v>0</v>
      </c>
      <c r="AD197" s="3">
        <f t="shared" si="26"/>
        <v>0</v>
      </c>
      <c r="AE197" s="3">
        <f t="shared" si="26"/>
        <v>0</v>
      </c>
      <c r="AF197" s="3">
        <f t="shared" si="26"/>
        <v>0</v>
      </c>
      <c r="AG197" s="3">
        <f t="shared" si="26"/>
        <v>0</v>
      </c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</row>
    <row r="198" spans="1:147" s="17" customFormat="1" ht="167.25" thickBot="1" x14ac:dyDescent="1.2">
      <c r="A198" s="3"/>
      <c r="B198" s="7" t="s">
        <v>51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8"/>
      <c r="AB198" s="3"/>
      <c r="AC198" s="3"/>
      <c r="AD198" s="3"/>
      <c r="AE198" s="3"/>
      <c r="AF198" s="3">
        <v>1.2</v>
      </c>
      <c r="AG198" s="3">
        <v>3</v>
      </c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</row>
    <row r="199" spans="1:147" s="17" customFormat="1" ht="84" thickBot="1" x14ac:dyDescent="1.2">
      <c r="A199" s="3"/>
      <c r="B199" s="7" t="s">
        <v>52</v>
      </c>
      <c r="C199" s="3">
        <f t="shared" ref="C199:AE199" si="27">SUM(C183+C192+C197)</f>
        <v>172</v>
      </c>
      <c r="D199" s="3">
        <f t="shared" si="27"/>
        <v>30</v>
      </c>
      <c r="E199" s="3">
        <f t="shared" si="27"/>
        <v>0</v>
      </c>
      <c r="F199" s="3">
        <f t="shared" si="27"/>
        <v>62</v>
      </c>
      <c r="G199" s="3">
        <f t="shared" si="27"/>
        <v>0</v>
      </c>
      <c r="H199" s="3">
        <f t="shared" si="27"/>
        <v>236</v>
      </c>
      <c r="I199" s="3">
        <f t="shared" si="27"/>
        <v>139.01</v>
      </c>
      <c r="J199" s="3">
        <f t="shared" si="27"/>
        <v>220</v>
      </c>
      <c r="K199" s="3">
        <f t="shared" si="27"/>
        <v>20</v>
      </c>
      <c r="L199" s="3">
        <f t="shared" si="27"/>
        <v>0</v>
      </c>
      <c r="M199" s="3">
        <f t="shared" si="27"/>
        <v>16</v>
      </c>
      <c r="N199" s="3">
        <f t="shared" si="27"/>
        <v>0</v>
      </c>
      <c r="O199" s="3">
        <f t="shared" si="27"/>
        <v>0</v>
      </c>
      <c r="P199" s="3">
        <f t="shared" si="27"/>
        <v>72</v>
      </c>
      <c r="Q199" s="3">
        <f t="shared" si="27"/>
        <v>449</v>
      </c>
      <c r="R199" s="3">
        <f t="shared" si="27"/>
        <v>0</v>
      </c>
      <c r="S199" s="3">
        <f t="shared" si="27"/>
        <v>0</v>
      </c>
      <c r="T199" s="3">
        <f t="shared" si="27"/>
        <v>20</v>
      </c>
      <c r="U199" s="3">
        <f t="shared" si="27"/>
        <v>0</v>
      </c>
      <c r="V199" s="3">
        <f t="shared" si="27"/>
        <v>25</v>
      </c>
      <c r="W199" s="3">
        <f t="shared" si="27"/>
        <v>10</v>
      </c>
      <c r="X199" s="3">
        <f t="shared" si="27"/>
        <v>6.5</v>
      </c>
      <c r="Y199" s="3">
        <f t="shared" si="27"/>
        <v>41.8</v>
      </c>
      <c r="Z199" s="3">
        <f t="shared" si="27"/>
        <v>0</v>
      </c>
      <c r="AA199" s="3">
        <f t="shared" si="27"/>
        <v>0</v>
      </c>
      <c r="AB199" s="3">
        <f t="shared" si="27"/>
        <v>0</v>
      </c>
      <c r="AC199" s="3">
        <f t="shared" si="27"/>
        <v>5</v>
      </c>
      <c r="AD199" s="3">
        <f t="shared" si="27"/>
        <v>0</v>
      </c>
      <c r="AE199" s="3">
        <f t="shared" si="27"/>
        <v>0</v>
      </c>
      <c r="AF199" s="3">
        <v>1.2</v>
      </c>
      <c r="AG199" s="3">
        <v>3</v>
      </c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</row>
    <row r="200" spans="1:147" s="17" customFormat="1" x14ac:dyDescent="1.1499999999999999">
      <c r="A200" s="232" t="s">
        <v>138</v>
      </c>
      <c r="B200" s="232"/>
      <c r="C200" s="232"/>
      <c r="D200" s="232"/>
      <c r="E200" s="232"/>
      <c r="F200" s="232"/>
      <c r="G200" s="232"/>
      <c r="H200" s="232"/>
      <c r="I200" s="232"/>
      <c r="J200" s="232"/>
      <c r="K200" s="232"/>
      <c r="L200" s="232"/>
      <c r="M200" s="232"/>
      <c r="N200" s="232"/>
      <c r="O200" s="232"/>
      <c r="P200" s="232"/>
      <c r="Q200" s="232"/>
      <c r="R200" s="232"/>
      <c r="S200" s="232"/>
      <c r="T200" s="232"/>
      <c r="U200" s="232"/>
      <c r="V200" s="232"/>
      <c r="W200" s="232"/>
      <c r="X200" s="232"/>
      <c r="Y200" s="232"/>
      <c r="Z200" s="232"/>
      <c r="AA200" s="232"/>
      <c r="AB200" s="232"/>
      <c r="AC200" s="232"/>
      <c r="AD200" s="232"/>
      <c r="AE200" s="232"/>
      <c r="AF200" s="232"/>
      <c r="AG200" s="232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</row>
    <row r="201" spans="1:147" s="18" customFormat="1" ht="84" thickBot="1" x14ac:dyDescent="1.2">
      <c r="A201" s="232" t="s">
        <v>88</v>
      </c>
      <c r="B201" s="232"/>
      <c r="C201" s="232"/>
      <c r="D201" s="232"/>
      <c r="E201" s="232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P201" s="232"/>
      <c r="Q201" s="232"/>
      <c r="R201" s="232"/>
      <c r="S201" s="232"/>
      <c r="T201" s="232"/>
      <c r="U201" s="232"/>
      <c r="V201" s="232"/>
      <c r="W201" s="232"/>
      <c r="X201" s="232"/>
      <c r="Y201" s="232"/>
      <c r="Z201" s="232"/>
      <c r="AA201" s="232"/>
      <c r="AB201" s="232"/>
      <c r="AC201" s="232"/>
      <c r="AD201" s="232"/>
      <c r="AE201" s="232"/>
      <c r="AF201" s="232"/>
      <c r="AG201" s="232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</row>
    <row r="202" spans="1:147" ht="68.25" customHeight="1" x14ac:dyDescent="1.1499999999999999">
      <c r="A202" s="244" t="s">
        <v>3</v>
      </c>
      <c r="B202" s="232" t="s">
        <v>4</v>
      </c>
      <c r="C202" s="245" t="s">
        <v>5</v>
      </c>
      <c r="D202" s="245" t="s">
        <v>6</v>
      </c>
      <c r="E202" s="245" t="s">
        <v>7</v>
      </c>
      <c r="F202" s="245" t="s">
        <v>8</v>
      </c>
      <c r="G202" s="245" t="s">
        <v>9</v>
      </c>
      <c r="H202" s="245" t="s">
        <v>10</v>
      </c>
      <c r="I202" s="245" t="s">
        <v>11</v>
      </c>
      <c r="J202" s="245" t="s">
        <v>12</v>
      </c>
      <c r="K202" s="245" t="s">
        <v>13</v>
      </c>
      <c r="L202" s="245" t="s">
        <v>14</v>
      </c>
      <c r="M202" s="245" t="s">
        <v>15</v>
      </c>
      <c r="N202" s="245" t="s">
        <v>16</v>
      </c>
      <c r="O202" s="245" t="s">
        <v>17</v>
      </c>
      <c r="P202" s="245" t="s">
        <v>18</v>
      </c>
      <c r="Q202" s="245" t="s">
        <v>19</v>
      </c>
      <c r="R202" s="245" t="s">
        <v>20</v>
      </c>
      <c r="S202" s="245" t="s">
        <v>21</v>
      </c>
      <c r="T202" s="245" t="s">
        <v>22</v>
      </c>
      <c r="U202" s="245" t="s">
        <v>23</v>
      </c>
      <c r="V202" s="245" t="s">
        <v>24</v>
      </c>
      <c r="W202" s="245" t="s">
        <v>25</v>
      </c>
      <c r="X202" s="245" t="s">
        <v>26</v>
      </c>
      <c r="Y202" s="245" t="s">
        <v>27</v>
      </c>
      <c r="Z202" s="245" t="s">
        <v>28</v>
      </c>
      <c r="AA202" s="246" t="s">
        <v>29</v>
      </c>
      <c r="AB202" s="245" t="s">
        <v>30</v>
      </c>
      <c r="AC202" s="246" t="s">
        <v>31</v>
      </c>
      <c r="AD202" s="245" t="s">
        <v>32</v>
      </c>
      <c r="AE202" s="245" t="s">
        <v>33</v>
      </c>
      <c r="AF202" s="245" t="s">
        <v>34</v>
      </c>
      <c r="AG202" s="245" t="s">
        <v>35</v>
      </c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</row>
    <row r="203" spans="1:147" ht="381" customHeight="1" x14ac:dyDescent="1.1499999999999999">
      <c r="A203" s="244"/>
      <c r="B203" s="232"/>
      <c r="C203" s="245"/>
      <c r="D203" s="245"/>
      <c r="E203" s="245"/>
      <c r="F203" s="245"/>
      <c r="G203" s="245"/>
      <c r="H203" s="245"/>
      <c r="I203" s="245"/>
      <c r="J203" s="245"/>
      <c r="K203" s="245"/>
      <c r="L203" s="245"/>
      <c r="M203" s="245"/>
      <c r="N203" s="245"/>
      <c r="O203" s="245"/>
      <c r="P203" s="245"/>
      <c r="Q203" s="245"/>
      <c r="R203" s="245"/>
      <c r="S203" s="245"/>
      <c r="T203" s="245"/>
      <c r="U203" s="245"/>
      <c r="V203" s="245"/>
      <c r="W203" s="245"/>
      <c r="X203" s="245"/>
      <c r="Y203" s="245"/>
      <c r="Z203" s="245"/>
      <c r="AA203" s="246"/>
      <c r="AB203" s="245"/>
      <c r="AC203" s="246"/>
      <c r="AD203" s="245"/>
      <c r="AE203" s="245"/>
      <c r="AF203" s="245"/>
      <c r="AG203" s="245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</row>
    <row r="204" spans="1:147" x14ac:dyDescent="1.1499999999999999">
      <c r="A204" s="3">
        <v>1</v>
      </c>
      <c r="B204" s="4">
        <v>2</v>
      </c>
      <c r="C204" s="3">
        <v>3</v>
      </c>
      <c r="D204" s="3">
        <v>4</v>
      </c>
      <c r="E204" s="3">
        <v>5</v>
      </c>
      <c r="F204" s="3">
        <v>6</v>
      </c>
      <c r="G204" s="3">
        <v>7</v>
      </c>
      <c r="H204" s="3" t="s">
        <v>36</v>
      </c>
      <c r="I204" s="3">
        <v>9</v>
      </c>
      <c r="J204" s="3">
        <v>10</v>
      </c>
      <c r="K204" s="3">
        <v>11</v>
      </c>
      <c r="L204" s="3">
        <v>12</v>
      </c>
      <c r="M204" s="3">
        <v>13</v>
      </c>
      <c r="N204" s="3">
        <v>14</v>
      </c>
      <c r="O204" s="3">
        <v>15</v>
      </c>
      <c r="P204" s="3">
        <v>16</v>
      </c>
      <c r="Q204" s="3">
        <v>17</v>
      </c>
      <c r="R204" s="3">
        <v>18</v>
      </c>
      <c r="S204" s="3">
        <v>19</v>
      </c>
      <c r="T204" s="3">
        <v>20</v>
      </c>
      <c r="U204" s="3">
        <v>21</v>
      </c>
      <c r="V204" s="3">
        <v>22</v>
      </c>
      <c r="W204" s="3">
        <v>23</v>
      </c>
      <c r="X204" s="3">
        <v>24</v>
      </c>
      <c r="Y204" s="3">
        <v>25</v>
      </c>
      <c r="Z204" s="3">
        <v>26</v>
      </c>
      <c r="AA204" s="4">
        <v>27</v>
      </c>
      <c r="AB204" s="3">
        <v>28</v>
      </c>
      <c r="AC204" s="3">
        <v>29</v>
      </c>
      <c r="AD204" s="3">
        <v>30</v>
      </c>
      <c r="AE204" s="3">
        <v>31</v>
      </c>
      <c r="AF204" s="3">
        <v>32</v>
      </c>
      <c r="AG204" s="5">
        <v>33</v>
      </c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</row>
    <row r="205" spans="1:147" x14ac:dyDescent="1.1499999999999999">
      <c r="A205" s="232" t="s">
        <v>109</v>
      </c>
      <c r="B205" s="232"/>
      <c r="C205" s="232"/>
      <c r="D205" s="232"/>
      <c r="E205" s="232"/>
      <c r="F205" s="232"/>
      <c r="G205" s="232"/>
      <c r="H205" s="232"/>
      <c r="I205" s="232"/>
      <c r="J205" s="232"/>
      <c r="K205" s="232"/>
      <c r="L205" s="232"/>
      <c r="M205" s="232"/>
      <c r="N205" s="232"/>
      <c r="O205" s="232"/>
      <c r="P205" s="232"/>
      <c r="Q205" s="232"/>
      <c r="R205" s="232"/>
      <c r="S205" s="232"/>
      <c r="T205" s="232"/>
      <c r="U205" s="232"/>
      <c r="V205" s="232"/>
      <c r="W205" s="232"/>
      <c r="X205" s="232"/>
      <c r="Y205" s="232"/>
      <c r="Z205" s="232"/>
      <c r="AA205" s="232"/>
      <c r="AB205" s="232"/>
      <c r="AC205" s="232"/>
      <c r="AD205" s="232"/>
      <c r="AE205" s="232"/>
      <c r="AF205" s="232"/>
      <c r="AG205" s="232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</row>
    <row r="206" spans="1:147" ht="105" customHeight="1" x14ac:dyDescent="1.1499999999999999">
      <c r="A206" s="133">
        <v>16</v>
      </c>
      <c r="B206" s="7" t="s">
        <v>90</v>
      </c>
      <c r="C206" s="13">
        <v>21</v>
      </c>
      <c r="D206" s="13"/>
      <c r="E206" s="13"/>
      <c r="F206" s="13"/>
      <c r="G206" s="13"/>
      <c r="H206" s="13"/>
      <c r="I206" s="13">
        <v>13</v>
      </c>
      <c r="J206" s="13"/>
      <c r="K206" s="13"/>
      <c r="L206" s="13"/>
      <c r="M206" s="13"/>
      <c r="N206" s="13">
        <v>78</v>
      </c>
      <c r="O206" s="13"/>
      <c r="P206" s="13"/>
      <c r="Q206" s="13">
        <v>19</v>
      </c>
      <c r="R206" s="13"/>
      <c r="S206" s="13"/>
      <c r="T206" s="13"/>
      <c r="U206" s="13"/>
      <c r="V206" s="13"/>
      <c r="W206" s="13">
        <v>10</v>
      </c>
      <c r="X206" s="13"/>
      <c r="Y206" s="13"/>
      <c r="Z206" s="13"/>
      <c r="AA206" s="14"/>
      <c r="AB206" s="13"/>
      <c r="AC206" s="13"/>
      <c r="AD206" s="13"/>
      <c r="AE206" s="13"/>
      <c r="AF206" s="13"/>
      <c r="AG206" s="103"/>
      <c r="AH206" s="12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</row>
    <row r="207" spans="1:147" ht="105" customHeight="1" x14ac:dyDescent="1.1499999999999999">
      <c r="A207" s="128">
        <v>103</v>
      </c>
      <c r="B207" s="7" t="s">
        <v>77</v>
      </c>
      <c r="C207" s="128"/>
      <c r="D207" s="128"/>
      <c r="E207" s="128">
        <v>2.7</v>
      </c>
      <c r="F207" s="128"/>
      <c r="G207" s="128"/>
      <c r="H207" s="128"/>
      <c r="I207" s="128">
        <v>220</v>
      </c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>
        <v>8</v>
      </c>
      <c r="W207" s="128"/>
      <c r="X207" s="128"/>
      <c r="Y207" s="128">
        <v>4.5</v>
      </c>
      <c r="Z207" s="128"/>
      <c r="AA207" s="127"/>
      <c r="AB207" s="128"/>
      <c r="AC207" s="128"/>
      <c r="AD207" s="128"/>
      <c r="AE207" s="128"/>
      <c r="AF207" s="128"/>
      <c r="AG207" s="198"/>
      <c r="AH207" s="12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</row>
    <row r="208" spans="1:147" ht="98.25" customHeight="1" x14ac:dyDescent="1.1499999999999999">
      <c r="A208" s="189">
        <v>4</v>
      </c>
      <c r="B208" s="7" t="s">
        <v>200</v>
      </c>
      <c r="C208" s="128"/>
      <c r="D208" s="128"/>
      <c r="E208" s="128"/>
      <c r="F208" s="128"/>
      <c r="G208" s="128"/>
      <c r="H208" s="128"/>
      <c r="I208" s="128">
        <v>100</v>
      </c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  <c r="AA208" s="127"/>
      <c r="AB208" s="128"/>
      <c r="AC208" s="128"/>
      <c r="AD208" s="128"/>
      <c r="AE208" s="128"/>
      <c r="AF208" s="128"/>
      <c r="AG208" s="198"/>
      <c r="AH208" s="12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</row>
    <row r="209" spans="1:147" ht="88.5" customHeight="1" x14ac:dyDescent="1.1499999999999999">
      <c r="A209" s="128">
        <v>62</v>
      </c>
      <c r="B209" s="7" t="s">
        <v>185</v>
      </c>
      <c r="C209" s="128"/>
      <c r="D209" s="128"/>
      <c r="E209" s="128"/>
      <c r="F209" s="128"/>
      <c r="G209" s="128"/>
      <c r="H209" s="128"/>
      <c r="I209" s="128"/>
      <c r="J209" s="128">
        <v>40</v>
      </c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  <c r="X209" s="128"/>
      <c r="Y209" s="128">
        <v>15</v>
      </c>
      <c r="Z209" s="128"/>
      <c r="AA209" s="127"/>
      <c r="AB209" s="128"/>
      <c r="AC209" s="128"/>
      <c r="AD209" s="128"/>
      <c r="AE209" s="128"/>
      <c r="AF209" s="128"/>
      <c r="AG209" s="198"/>
      <c r="AH209" s="12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</row>
    <row r="210" spans="1:147" ht="97.5" customHeight="1" x14ac:dyDescent="1.1499999999999999">
      <c r="A210" s="3" t="s">
        <v>41</v>
      </c>
      <c r="B210" s="7" t="s">
        <v>42</v>
      </c>
      <c r="C210" s="3">
        <v>60</v>
      </c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8"/>
      <c r="AB210" s="3"/>
      <c r="AC210" s="3"/>
      <c r="AD210" s="3"/>
      <c r="AE210" s="3"/>
      <c r="AF210" s="3"/>
      <c r="AG210" s="126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</row>
    <row r="211" spans="1:147" ht="84" thickBot="1" x14ac:dyDescent="1.2">
      <c r="A211" s="3"/>
      <c r="B211" s="7" t="s">
        <v>43</v>
      </c>
      <c r="C211" s="3">
        <f t="shared" ref="C211:AG211" si="28">SUM(C206:C210)</f>
        <v>81</v>
      </c>
      <c r="D211" s="3">
        <f t="shared" si="28"/>
        <v>0</v>
      </c>
      <c r="E211" s="3">
        <f t="shared" si="28"/>
        <v>2.7</v>
      </c>
      <c r="F211" s="3">
        <f t="shared" si="28"/>
        <v>0</v>
      </c>
      <c r="G211" s="3">
        <f t="shared" si="28"/>
        <v>0</v>
      </c>
      <c r="H211" s="3">
        <f t="shared" si="28"/>
        <v>0</v>
      </c>
      <c r="I211" s="3">
        <f t="shared" si="28"/>
        <v>333</v>
      </c>
      <c r="J211" s="3">
        <f t="shared" si="28"/>
        <v>40</v>
      </c>
      <c r="K211" s="3">
        <f t="shared" si="28"/>
        <v>0</v>
      </c>
      <c r="L211" s="3">
        <f t="shared" si="28"/>
        <v>0</v>
      </c>
      <c r="M211" s="3">
        <f t="shared" si="28"/>
        <v>0</v>
      </c>
      <c r="N211" s="3">
        <f t="shared" si="28"/>
        <v>78</v>
      </c>
      <c r="O211" s="3">
        <f t="shared" si="28"/>
        <v>0</v>
      </c>
      <c r="P211" s="3">
        <f t="shared" si="28"/>
        <v>0</v>
      </c>
      <c r="Q211" s="3">
        <f t="shared" si="28"/>
        <v>19</v>
      </c>
      <c r="R211" s="3">
        <f t="shared" si="28"/>
        <v>0</v>
      </c>
      <c r="S211" s="3">
        <f t="shared" si="28"/>
        <v>0</v>
      </c>
      <c r="T211" s="3">
        <f t="shared" si="28"/>
        <v>0</v>
      </c>
      <c r="U211" s="3">
        <f t="shared" si="28"/>
        <v>0</v>
      </c>
      <c r="V211" s="3">
        <f t="shared" si="28"/>
        <v>8</v>
      </c>
      <c r="W211" s="3">
        <f t="shared" si="28"/>
        <v>10</v>
      </c>
      <c r="X211" s="3">
        <f t="shared" si="28"/>
        <v>0</v>
      </c>
      <c r="Y211" s="3">
        <f t="shared" si="28"/>
        <v>19.5</v>
      </c>
      <c r="Z211" s="3">
        <f t="shared" si="28"/>
        <v>0</v>
      </c>
      <c r="AA211" s="8">
        <f t="shared" si="28"/>
        <v>0</v>
      </c>
      <c r="AB211" s="3">
        <f t="shared" si="28"/>
        <v>0</v>
      </c>
      <c r="AC211" s="3">
        <f t="shared" si="28"/>
        <v>0</v>
      </c>
      <c r="AD211" s="3">
        <f t="shared" si="28"/>
        <v>0</v>
      </c>
      <c r="AE211" s="3">
        <f t="shared" si="28"/>
        <v>0</v>
      </c>
      <c r="AF211" s="3">
        <f t="shared" si="28"/>
        <v>0</v>
      </c>
      <c r="AG211" s="126">
        <f t="shared" si="28"/>
        <v>0</v>
      </c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</row>
    <row r="212" spans="1:147" s="2" customFormat="1" ht="84" thickBot="1" x14ac:dyDescent="1.2">
      <c r="A212" s="233" t="s">
        <v>111</v>
      </c>
      <c r="B212" s="234"/>
      <c r="C212" s="234"/>
      <c r="D212" s="234"/>
      <c r="E212" s="234"/>
      <c r="F212" s="234"/>
      <c r="G212" s="234"/>
      <c r="H212" s="234"/>
      <c r="I212" s="234"/>
      <c r="J212" s="234"/>
      <c r="K212" s="234"/>
      <c r="L212" s="234"/>
      <c r="M212" s="234"/>
      <c r="N212" s="234"/>
      <c r="O212" s="234"/>
      <c r="P212" s="234"/>
      <c r="Q212" s="234"/>
      <c r="R212" s="234"/>
      <c r="S212" s="234"/>
      <c r="T212" s="234"/>
      <c r="U212" s="234"/>
      <c r="V212" s="234"/>
      <c r="W212" s="234"/>
      <c r="X212" s="234"/>
      <c r="Y212" s="234"/>
      <c r="Z212" s="234"/>
      <c r="AA212" s="234"/>
      <c r="AB212" s="234"/>
      <c r="AC212" s="234"/>
      <c r="AD212" s="234"/>
      <c r="AE212" s="234"/>
      <c r="AF212" s="234"/>
      <c r="AG212" s="234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</row>
    <row r="213" spans="1:147" ht="252" customHeight="1" x14ac:dyDescent="1.1499999999999999">
      <c r="A213" s="128">
        <v>95.96</v>
      </c>
      <c r="B213" s="7" t="s">
        <v>173</v>
      </c>
      <c r="C213" s="3"/>
      <c r="D213" s="3"/>
      <c r="E213" s="3"/>
      <c r="F213" s="3"/>
      <c r="G213" s="3"/>
      <c r="H213" s="3"/>
      <c r="I213" s="3">
        <v>94</v>
      </c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>
        <v>8</v>
      </c>
      <c r="X213" s="3"/>
      <c r="Y213" s="3"/>
      <c r="Z213" s="3"/>
      <c r="AA213" s="8"/>
      <c r="AB213" s="3"/>
      <c r="AC213" s="3"/>
      <c r="AD213" s="3"/>
      <c r="AE213" s="3"/>
      <c r="AF213" s="3"/>
      <c r="AG213" s="198"/>
      <c r="AH213" s="12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</row>
    <row r="214" spans="1:147" ht="171" customHeight="1" x14ac:dyDescent="1.1499999999999999">
      <c r="A214" s="128">
        <v>98</v>
      </c>
      <c r="B214" s="7" t="s">
        <v>178</v>
      </c>
      <c r="C214" s="128"/>
      <c r="D214" s="128"/>
      <c r="E214" s="128"/>
      <c r="F214" s="128"/>
      <c r="G214" s="128"/>
      <c r="H214" s="128">
        <v>45</v>
      </c>
      <c r="I214" s="128">
        <v>63</v>
      </c>
      <c r="J214" s="128"/>
      <c r="K214" s="128"/>
      <c r="L214" s="128"/>
      <c r="M214" s="128">
        <v>40</v>
      </c>
      <c r="N214" s="128"/>
      <c r="O214" s="128"/>
      <c r="P214" s="128"/>
      <c r="Q214" s="128"/>
      <c r="R214" s="128"/>
      <c r="S214" s="128"/>
      <c r="T214" s="128"/>
      <c r="U214" s="128"/>
      <c r="V214" s="128"/>
      <c r="W214" s="128">
        <v>5</v>
      </c>
      <c r="X214" s="128">
        <v>3</v>
      </c>
      <c r="Y214" s="128"/>
      <c r="Z214" s="128"/>
      <c r="AA214" s="127"/>
      <c r="AB214" s="128"/>
      <c r="AC214" s="128"/>
      <c r="AD214" s="128"/>
      <c r="AE214" s="128"/>
      <c r="AF214" s="128"/>
      <c r="AG214" s="198"/>
      <c r="AH214" s="12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</row>
    <row r="215" spans="1:147" ht="85.5" customHeight="1" x14ac:dyDescent="1.1499999999999999">
      <c r="A215" s="3">
        <v>72</v>
      </c>
      <c r="B215" s="7" t="s">
        <v>146</v>
      </c>
      <c r="C215" s="3">
        <v>28</v>
      </c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>
        <v>66</v>
      </c>
      <c r="P215" s="3"/>
      <c r="Q215" s="3">
        <v>25</v>
      </c>
      <c r="R215" s="3"/>
      <c r="S215" s="3"/>
      <c r="T215" s="3"/>
      <c r="U215" s="3"/>
      <c r="V215" s="3"/>
      <c r="W215" s="3">
        <v>6</v>
      </c>
      <c r="X215" s="3"/>
      <c r="Y215" s="3"/>
      <c r="Z215" s="3"/>
      <c r="AA215" s="8"/>
      <c r="AB215" s="3"/>
      <c r="AC215" s="3"/>
      <c r="AD215" s="3"/>
      <c r="AE215" s="3"/>
      <c r="AF215" s="3"/>
      <c r="AG215" s="198"/>
      <c r="AH215" s="12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</row>
    <row r="216" spans="1:147" s="34" customFormat="1" ht="105.75" customHeight="1" x14ac:dyDescent="1.1499999999999999">
      <c r="A216" s="195">
        <v>105</v>
      </c>
      <c r="B216" s="7" t="s">
        <v>179</v>
      </c>
      <c r="C216" s="195"/>
      <c r="D216" s="195"/>
      <c r="E216" s="195"/>
      <c r="F216" s="195">
        <v>54</v>
      </c>
      <c r="G216" s="195"/>
      <c r="H216" s="195"/>
      <c r="I216" s="195">
        <v>51</v>
      </c>
      <c r="J216" s="195"/>
      <c r="K216" s="195"/>
      <c r="L216" s="195"/>
      <c r="M216" s="195"/>
      <c r="N216" s="195"/>
      <c r="O216" s="195"/>
      <c r="P216" s="195"/>
      <c r="Q216" s="195"/>
      <c r="R216" s="195"/>
      <c r="S216" s="195"/>
      <c r="T216" s="195"/>
      <c r="U216" s="195"/>
      <c r="V216" s="195">
        <v>4</v>
      </c>
      <c r="W216" s="195"/>
      <c r="X216" s="195"/>
      <c r="Y216" s="195"/>
      <c r="Z216" s="195"/>
      <c r="AA216" s="194"/>
      <c r="AB216" s="195"/>
      <c r="AC216" s="195"/>
      <c r="AD216" s="195"/>
      <c r="AE216" s="195"/>
      <c r="AF216" s="195"/>
      <c r="AG216" s="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</row>
    <row r="217" spans="1:147" s="34" customFormat="1" ht="110.25" customHeight="1" x14ac:dyDescent="1.1499999999999999">
      <c r="A217" s="128">
        <v>57</v>
      </c>
      <c r="B217" s="7" t="s">
        <v>56</v>
      </c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  <c r="X217" s="128"/>
      <c r="Y217" s="128">
        <v>15</v>
      </c>
      <c r="Z217" s="128"/>
      <c r="AA217" s="4">
        <v>1</v>
      </c>
      <c r="AB217" s="128"/>
      <c r="AC217" s="128"/>
      <c r="AD217" s="128"/>
      <c r="AE217" s="128"/>
      <c r="AF217" s="128"/>
      <c r="AG217" s="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</row>
    <row r="218" spans="1:147" ht="114.75" customHeight="1" x14ac:dyDescent="1.1499999999999999">
      <c r="A218" s="3" t="s">
        <v>41</v>
      </c>
      <c r="B218" s="7" t="s">
        <v>5</v>
      </c>
      <c r="C218" s="3">
        <v>50</v>
      </c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8"/>
      <c r="AB218" s="3"/>
      <c r="AC218" s="3"/>
      <c r="AD218" s="3"/>
      <c r="AE218" s="3"/>
      <c r="AF218" s="3"/>
      <c r="AG218" s="3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</row>
    <row r="219" spans="1:147" x14ac:dyDescent="1.1499999999999999">
      <c r="A219" s="3" t="s">
        <v>41</v>
      </c>
      <c r="B219" s="7" t="s">
        <v>6</v>
      </c>
      <c r="C219" s="3"/>
      <c r="D219" s="3">
        <v>30</v>
      </c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8"/>
      <c r="AB219" s="3"/>
      <c r="AC219" s="3"/>
      <c r="AD219" s="3"/>
      <c r="AE219" s="3"/>
      <c r="AF219" s="3"/>
      <c r="AG219" s="3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</row>
    <row r="220" spans="1:147" x14ac:dyDescent="1.1499999999999999">
      <c r="A220" s="3"/>
      <c r="B220" s="7" t="s">
        <v>43</v>
      </c>
      <c r="C220" s="3">
        <f t="shared" ref="C220:AG220" si="29">SUM(C213:C219)</f>
        <v>78</v>
      </c>
      <c r="D220" s="3">
        <f t="shared" si="29"/>
        <v>30</v>
      </c>
      <c r="E220" s="3">
        <f t="shared" si="29"/>
        <v>0</v>
      </c>
      <c r="F220" s="3">
        <f t="shared" si="29"/>
        <v>54</v>
      </c>
      <c r="G220" s="3">
        <f t="shared" si="29"/>
        <v>0</v>
      </c>
      <c r="H220" s="3">
        <f t="shared" si="29"/>
        <v>45</v>
      </c>
      <c r="I220" s="3">
        <f t="shared" si="29"/>
        <v>208</v>
      </c>
      <c r="J220" s="3">
        <f t="shared" si="29"/>
        <v>0</v>
      </c>
      <c r="K220" s="3">
        <f t="shared" si="29"/>
        <v>0</v>
      </c>
      <c r="L220" s="3">
        <f t="shared" si="29"/>
        <v>0</v>
      </c>
      <c r="M220" s="3">
        <f t="shared" si="29"/>
        <v>40</v>
      </c>
      <c r="N220" s="3">
        <f t="shared" si="29"/>
        <v>0</v>
      </c>
      <c r="O220" s="3">
        <f t="shared" si="29"/>
        <v>66</v>
      </c>
      <c r="P220" s="3">
        <f t="shared" si="29"/>
        <v>0</v>
      </c>
      <c r="Q220" s="3">
        <f t="shared" si="29"/>
        <v>25</v>
      </c>
      <c r="R220" s="3">
        <f t="shared" si="29"/>
        <v>0</v>
      </c>
      <c r="S220" s="3">
        <f t="shared" si="29"/>
        <v>0</v>
      </c>
      <c r="T220" s="3">
        <f t="shared" si="29"/>
        <v>0</v>
      </c>
      <c r="U220" s="3">
        <f t="shared" si="29"/>
        <v>0</v>
      </c>
      <c r="V220" s="3">
        <f t="shared" si="29"/>
        <v>4</v>
      </c>
      <c r="W220" s="3">
        <f t="shared" si="29"/>
        <v>19</v>
      </c>
      <c r="X220" s="3">
        <f t="shared" si="29"/>
        <v>3</v>
      </c>
      <c r="Y220" s="3">
        <f t="shared" si="29"/>
        <v>15</v>
      </c>
      <c r="Z220" s="3">
        <f t="shared" si="29"/>
        <v>0</v>
      </c>
      <c r="AA220" s="8">
        <f t="shared" si="29"/>
        <v>1</v>
      </c>
      <c r="AB220" s="3">
        <f t="shared" si="29"/>
        <v>0</v>
      </c>
      <c r="AC220" s="3">
        <f t="shared" si="29"/>
        <v>0</v>
      </c>
      <c r="AD220" s="3">
        <f t="shared" si="29"/>
        <v>0</v>
      </c>
      <c r="AE220" s="3">
        <f t="shared" si="29"/>
        <v>0</v>
      </c>
      <c r="AF220" s="3">
        <f t="shared" si="29"/>
        <v>0</v>
      </c>
      <c r="AG220" s="3">
        <f t="shared" si="29"/>
        <v>0</v>
      </c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</row>
    <row r="221" spans="1:147" x14ac:dyDescent="1.1499999999999999">
      <c r="A221" s="232" t="s">
        <v>48</v>
      </c>
      <c r="B221" s="232"/>
      <c r="C221" s="232"/>
      <c r="D221" s="232"/>
      <c r="E221" s="232"/>
      <c r="F221" s="232"/>
      <c r="G221" s="232"/>
      <c r="H221" s="232"/>
      <c r="I221" s="232"/>
      <c r="J221" s="232"/>
      <c r="K221" s="232"/>
      <c r="L221" s="232"/>
      <c r="M221" s="232"/>
      <c r="N221" s="232"/>
      <c r="O221" s="232"/>
      <c r="P221" s="232"/>
      <c r="Q221" s="232"/>
      <c r="R221" s="232"/>
      <c r="S221" s="232"/>
      <c r="T221" s="232"/>
      <c r="U221" s="232"/>
      <c r="V221" s="232"/>
      <c r="W221" s="232"/>
      <c r="X221" s="232"/>
      <c r="Y221" s="232"/>
      <c r="Z221" s="232"/>
      <c r="AA221" s="232"/>
      <c r="AB221" s="232"/>
      <c r="AC221" s="232"/>
      <c r="AD221" s="232"/>
      <c r="AE221" s="232"/>
      <c r="AF221" s="232"/>
      <c r="AG221" s="232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</row>
    <row r="222" spans="1:147" x14ac:dyDescent="1.1499999999999999">
      <c r="A222" s="208">
        <v>68</v>
      </c>
      <c r="B222" s="7" t="s">
        <v>66</v>
      </c>
      <c r="C222" s="208"/>
      <c r="D222" s="208"/>
      <c r="E222" s="208"/>
      <c r="F222" s="208"/>
      <c r="G222" s="208"/>
      <c r="H222" s="208"/>
      <c r="I222" s="208"/>
      <c r="J222" s="208"/>
      <c r="K222" s="208"/>
      <c r="L222" s="208"/>
      <c r="M222" s="208"/>
      <c r="N222" s="208"/>
      <c r="O222" s="208"/>
      <c r="P222" s="208"/>
      <c r="Q222" s="208"/>
      <c r="R222" s="208">
        <v>200</v>
      </c>
      <c r="S222" s="208"/>
      <c r="T222" s="208"/>
      <c r="U222" s="208"/>
      <c r="V222" s="208"/>
      <c r="W222" s="208"/>
      <c r="X222" s="208"/>
      <c r="Y222" s="208"/>
      <c r="Z222" s="208"/>
      <c r="AA222" s="207"/>
      <c r="AB222" s="208"/>
      <c r="AC222" s="208"/>
      <c r="AD222" s="208"/>
      <c r="AE222" s="208"/>
      <c r="AF222" s="208"/>
      <c r="AG222" s="9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</row>
    <row r="223" spans="1:147" x14ac:dyDescent="1.1499999999999999">
      <c r="A223" s="189">
        <v>89</v>
      </c>
      <c r="B223" s="7" t="s">
        <v>151</v>
      </c>
      <c r="C223" s="189"/>
      <c r="D223" s="189"/>
      <c r="E223" s="189"/>
      <c r="F223" s="189"/>
      <c r="G223" s="189"/>
      <c r="H223" s="189"/>
      <c r="I223" s="189"/>
      <c r="J223" s="189"/>
      <c r="K223" s="189"/>
      <c r="L223" s="189"/>
      <c r="M223" s="189"/>
      <c r="N223" s="189"/>
      <c r="O223" s="189"/>
      <c r="P223" s="189"/>
      <c r="Q223" s="189"/>
      <c r="R223" s="189"/>
      <c r="S223" s="189"/>
      <c r="T223" s="189"/>
      <c r="U223" s="189"/>
      <c r="V223" s="189"/>
      <c r="W223" s="189"/>
      <c r="X223" s="189"/>
      <c r="Y223" s="189"/>
      <c r="Z223" s="189">
        <v>50</v>
      </c>
      <c r="AA223" s="188"/>
      <c r="AB223" s="189"/>
      <c r="AC223" s="189"/>
      <c r="AD223" s="189"/>
      <c r="AE223" s="189"/>
      <c r="AF223" s="189"/>
      <c r="AG223" s="9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</row>
    <row r="224" spans="1:147" x14ac:dyDescent="1.1499999999999999">
      <c r="A224" s="189">
        <v>70</v>
      </c>
      <c r="B224" s="7" t="s">
        <v>40</v>
      </c>
      <c r="C224" s="189"/>
      <c r="D224" s="189"/>
      <c r="E224" s="189"/>
      <c r="F224" s="189"/>
      <c r="G224" s="189"/>
      <c r="H224" s="189"/>
      <c r="I224" s="189"/>
      <c r="J224" s="10">
        <v>100</v>
      </c>
      <c r="K224" s="189"/>
      <c r="L224" s="189"/>
      <c r="M224" s="189"/>
      <c r="N224" s="189"/>
      <c r="O224" s="189"/>
      <c r="P224" s="189"/>
      <c r="Q224" s="189"/>
      <c r="R224" s="189"/>
      <c r="S224" s="189"/>
      <c r="T224" s="189"/>
      <c r="U224" s="189"/>
      <c r="V224" s="189"/>
      <c r="W224" s="189"/>
      <c r="X224" s="189"/>
      <c r="Y224" s="189"/>
      <c r="Z224" s="189"/>
      <c r="AA224" s="188"/>
      <c r="AB224" s="189"/>
      <c r="AC224" s="189"/>
      <c r="AD224" s="189"/>
      <c r="AE224" s="189"/>
      <c r="AF224" s="189"/>
      <c r="AG224" s="9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</row>
    <row r="225" spans="1:147" x14ac:dyDescent="1.1499999999999999">
      <c r="A225" s="3"/>
      <c r="B225" s="7" t="s">
        <v>43</v>
      </c>
      <c r="C225" s="3">
        <f>C222+C223+C224</f>
        <v>0</v>
      </c>
      <c r="D225" s="3">
        <f t="shared" ref="D225:AG225" si="30">D222+D223+D224</f>
        <v>0</v>
      </c>
      <c r="E225" s="3">
        <f t="shared" si="30"/>
        <v>0</v>
      </c>
      <c r="F225" s="3">
        <f t="shared" si="30"/>
        <v>0</v>
      </c>
      <c r="G225" s="3">
        <f t="shared" si="30"/>
        <v>0</v>
      </c>
      <c r="H225" s="3">
        <f t="shared" si="30"/>
        <v>0</v>
      </c>
      <c r="I225" s="3">
        <f t="shared" si="30"/>
        <v>0</v>
      </c>
      <c r="J225" s="3">
        <f t="shared" si="30"/>
        <v>100</v>
      </c>
      <c r="K225" s="3">
        <f t="shared" si="30"/>
        <v>0</v>
      </c>
      <c r="L225" s="3">
        <f t="shared" si="30"/>
        <v>0</v>
      </c>
      <c r="M225" s="3">
        <f t="shared" si="30"/>
        <v>0</v>
      </c>
      <c r="N225" s="3">
        <f t="shared" si="30"/>
        <v>0</v>
      </c>
      <c r="O225" s="3">
        <f t="shared" si="30"/>
        <v>0</v>
      </c>
      <c r="P225" s="3">
        <f t="shared" si="30"/>
        <v>0</v>
      </c>
      <c r="Q225" s="3">
        <f t="shared" si="30"/>
        <v>0</v>
      </c>
      <c r="R225" s="3">
        <f t="shared" si="30"/>
        <v>200</v>
      </c>
      <c r="S225" s="3">
        <f t="shared" si="30"/>
        <v>0</v>
      </c>
      <c r="T225" s="3">
        <f t="shared" si="30"/>
        <v>0</v>
      </c>
      <c r="U225" s="3">
        <f t="shared" si="30"/>
        <v>0</v>
      </c>
      <c r="V225" s="3">
        <f t="shared" si="30"/>
        <v>0</v>
      </c>
      <c r="W225" s="3">
        <f t="shared" si="30"/>
        <v>0</v>
      </c>
      <c r="X225" s="3">
        <f t="shared" si="30"/>
        <v>0</v>
      </c>
      <c r="Y225" s="3">
        <f t="shared" si="30"/>
        <v>0</v>
      </c>
      <c r="Z225" s="3">
        <f t="shared" si="30"/>
        <v>50</v>
      </c>
      <c r="AA225" s="3">
        <f t="shared" si="30"/>
        <v>0</v>
      </c>
      <c r="AB225" s="3">
        <f t="shared" si="30"/>
        <v>0</v>
      </c>
      <c r="AC225" s="3">
        <f t="shared" si="30"/>
        <v>0</v>
      </c>
      <c r="AD225" s="3">
        <f t="shared" si="30"/>
        <v>0</v>
      </c>
      <c r="AE225" s="3">
        <f t="shared" si="30"/>
        <v>0</v>
      </c>
      <c r="AF225" s="3">
        <f t="shared" si="30"/>
        <v>0</v>
      </c>
      <c r="AG225" s="3">
        <f t="shared" si="30"/>
        <v>0</v>
      </c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</row>
    <row r="226" spans="1:147" ht="167.25" thickBot="1" x14ac:dyDescent="1.2">
      <c r="A226" s="3"/>
      <c r="B226" s="7" t="s">
        <v>51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8"/>
      <c r="AB226" s="3"/>
      <c r="AC226" s="3"/>
      <c r="AD226" s="3"/>
      <c r="AE226" s="3"/>
      <c r="AF226" s="3">
        <v>1.2</v>
      </c>
      <c r="AG226" s="3">
        <v>3</v>
      </c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</row>
    <row r="227" spans="1:147" s="2" customFormat="1" ht="84" thickBot="1" x14ac:dyDescent="1.2">
      <c r="A227" s="3"/>
      <c r="B227" s="7" t="s">
        <v>52</v>
      </c>
      <c r="C227" s="3">
        <f t="shared" ref="C227:AE227" si="31">SUM(C211+C220+C225)</f>
        <v>159</v>
      </c>
      <c r="D227" s="3">
        <f t="shared" si="31"/>
        <v>30</v>
      </c>
      <c r="E227" s="3">
        <f t="shared" si="31"/>
        <v>2.7</v>
      </c>
      <c r="F227" s="3">
        <f t="shared" si="31"/>
        <v>54</v>
      </c>
      <c r="G227" s="3">
        <f t="shared" si="31"/>
        <v>0</v>
      </c>
      <c r="H227" s="3">
        <f t="shared" si="31"/>
        <v>45</v>
      </c>
      <c r="I227" s="3">
        <f t="shared" si="31"/>
        <v>541</v>
      </c>
      <c r="J227" s="3">
        <f t="shared" si="31"/>
        <v>140</v>
      </c>
      <c r="K227" s="3">
        <f t="shared" si="31"/>
        <v>0</v>
      </c>
      <c r="L227" s="3">
        <f t="shared" si="31"/>
        <v>0</v>
      </c>
      <c r="M227" s="3">
        <f t="shared" si="31"/>
        <v>40</v>
      </c>
      <c r="N227" s="3">
        <f t="shared" si="31"/>
        <v>78</v>
      </c>
      <c r="O227" s="3">
        <f t="shared" si="31"/>
        <v>66</v>
      </c>
      <c r="P227" s="3">
        <f t="shared" si="31"/>
        <v>0</v>
      </c>
      <c r="Q227" s="3">
        <f t="shared" si="31"/>
        <v>44</v>
      </c>
      <c r="R227" s="3">
        <f t="shared" si="31"/>
        <v>200</v>
      </c>
      <c r="S227" s="3">
        <f t="shared" si="31"/>
        <v>0</v>
      </c>
      <c r="T227" s="3">
        <f t="shared" si="31"/>
        <v>0</v>
      </c>
      <c r="U227" s="3">
        <f t="shared" si="31"/>
        <v>0</v>
      </c>
      <c r="V227" s="3">
        <f t="shared" si="31"/>
        <v>12</v>
      </c>
      <c r="W227" s="3">
        <f t="shared" si="31"/>
        <v>29</v>
      </c>
      <c r="X227" s="3">
        <f t="shared" si="31"/>
        <v>3</v>
      </c>
      <c r="Y227" s="3">
        <f t="shared" si="31"/>
        <v>34.5</v>
      </c>
      <c r="Z227" s="3">
        <f t="shared" si="31"/>
        <v>50</v>
      </c>
      <c r="AA227" s="3">
        <f t="shared" si="31"/>
        <v>1</v>
      </c>
      <c r="AB227" s="3">
        <f t="shared" si="31"/>
        <v>0</v>
      </c>
      <c r="AC227" s="3">
        <f t="shared" si="31"/>
        <v>0</v>
      </c>
      <c r="AD227" s="3">
        <f t="shared" si="31"/>
        <v>0</v>
      </c>
      <c r="AE227" s="3">
        <f t="shared" si="31"/>
        <v>0</v>
      </c>
      <c r="AF227" s="3">
        <v>1.2</v>
      </c>
      <c r="AG227" s="3">
        <v>3</v>
      </c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</row>
    <row r="228" spans="1:147" s="17" customFormat="1" ht="84" thickBot="1" x14ac:dyDescent="1.2">
      <c r="A228" s="232" t="s">
        <v>138</v>
      </c>
      <c r="B228" s="232"/>
      <c r="C228" s="232"/>
      <c r="D228" s="232"/>
      <c r="E228" s="232"/>
      <c r="F228" s="232"/>
      <c r="G228" s="232"/>
      <c r="H228" s="232"/>
      <c r="I228" s="232"/>
      <c r="J228" s="232"/>
      <c r="K228" s="232"/>
      <c r="L228" s="232"/>
      <c r="M228" s="232"/>
      <c r="N228" s="232"/>
      <c r="O228" s="232"/>
      <c r="P228" s="232"/>
      <c r="Q228" s="232"/>
      <c r="R228" s="232"/>
      <c r="S228" s="232"/>
      <c r="T228" s="232"/>
      <c r="U228" s="232"/>
      <c r="V228" s="232"/>
      <c r="W228" s="232"/>
      <c r="X228" s="232"/>
      <c r="Y228" s="232"/>
      <c r="Z228" s="232"/>
      <c r="AA228" s="232"/>
      <c r="AB228" s="232"/>
      <c r="AC228" s="232"/>
      <c r="AD228" s="232"/>
      <c r="AE228" s="232"/>
      <c r="AF228" s="232"/>
      <c r="AG228" s="232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</row>
    <row r="229" spans="1:147" s="17" customFormat="1" ht="84" thickBot="1" x14ac:dyDescent="1.2">
      <c r="A229" s="232" t="s">
        <v>89</v>
      </c>
      <c r="B229" s="232"/>
      <c r="C229" s="232"/>
      <c r="D229" s="232"/>
      <c r="E229" s="232"/>
      <c r="F229" s="232"/>
      <c r="G229" s="232"/>
      <c r="H229" s="232"/>
      <c r="I229" s="232"/>
      <c r="J229" s="232"/>
      <c r="K229" s="232"/>
      <c r="L229" s="232"/>
      <c r="M229" s="232"/>
      <c r="N229" s="232"/>
      <c r="O229" s="232"/>
      <c r="P229" s="232"/>
      <c r="Q229" s="232"/>
      <c r="R229" s="232"/>
      <c r="S229" s="232"/>
      <c r="T229" s="232"/>
      <c r="U229" s="232"/>
      <c r="V229" s="232"/>
      <c r="W229" s="232"/>
      <c r="X229" s="232"/>
      <c r="Y229" s="232"/>
      <c r="Z229" s="232"/>
      <c r="AA229" s="232"/>
      <c r="AB229" s="232"/>
      <c r="AC229" s="232"/>
      <c r="AD229" s="232"/>
      <c r="AE229" s="232"/>
      <c r="AF229" s="232"/>
      <c r="AG229" s="232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</row>
    <row r="230" spans="1:147" s="17" customFormat="1" ht="84" thickBot="1" x14ac:dyDescent="1.2">
      <c r="A230" s="244" t="s">
        <v>3</v>
      </c>
      <c r="B230" s="232" t="s">
        <v>4</v>
      </c>
      <c r="C230" s="245" t="s">
        <v>5</v>
      </c>
      <c r="D230" s="245" t="s">
        <v>6</v>
      </c>
      <c r="E230" s="245" t="s">
        <v>7</v>
      </c>
      <c r="F230" s="245" t="s">
        <v>8</v>
      </c>
      <c r="G230" s="245" t="s">
        <v>9</v>
      </c>
      <c r="H230" s="245" t="s">
        <v>10</v>
      </c>
      <c r="I230" s="245" t="s">
        <v>11</v>
      </c>
      <c r="J230" s="245" t="s">
        <v>12</v>
      </c>
      <c r="K230" s="245" t="s">
        <v>13</v>
      </c>
      <c r="L230" s="245" t="s">
        <v>14</v>
      </c>
      <c r="M230" s="245" t="s">
        <v>15</v>
      </c>
      <c r="N230" s="245" t="s">
        <v>16</v>
      </c>
      <c r="O230" s="245" t="s">
        <v>17</v>
      </c>
      <c r="P230" s="245" t="s">
        <v>18</v>
      </c>
      <c r="Q230" s="245" t="s">
        <v>19</v>
      </c>
      <c r="R230" s="245" t="s">
        <v>20</v>
      </c>
      <c r="S230" s="245" t="s">
        <v>21</v>
      </c>
      <c r="T230" s="245" t="s">
        <v>22</v>
      </c>
      <c r="U230" s="245" t="s">
        <v>23</v>
      </c>
      <c r="V230" s="245" t="s">
        <v>24</v>
      </c>
      <c r="W230" s="245" t="s">
        <v>25</v>
      </c>
      <c r="X230" s="245" t="s">
        <v>26</v>
      </c>
      <c r="Y230" s="245" t="s">
        <v>27</v>
      </c>
      <c r="Z230" s="245" t="s">
        <v>28</v>
      </c>
      <c r="AA230" s="246" t="s">
        <v>29</v>
      </c>
      <c r="AB230" s="245" t="s">
        <v>30</v>
      </c>
      <c r="AC230" s="246" t="s">
        <v>31</v>
      </c>
      <c r="AD230" s="245" t="s">
        <v>32</v>
      </c>
      <c r="AE230" s="245" t="s">
        <v>33</v>
      </c>
      <c r="AF230" s="245" t="s">
        <v>34</v>
      </c>
      <c r="AG230" s="245" t="s">
        <v>35</v>
      </c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</row>
    <row r="231" spans="1:147" s="17" customFormat="1" ht="361.5" customHeight="1" thickBot="1" x14ac:dyDescent="1.2">
      <c r="A231" s="244"/>
      <c r="B231" s="232"/>
      <c r="C231" s="245"/>
      <c r="D231" s="245"/>
      <c r="E231" s="245"/>
      <c r="F231" s="245"/>
      <c r="G231" s="245"/>
      <c r="H231" s="245"/>
      <c r="I231" s="245"/>
      <c r="J231" s="245"/>
      <c r="K231" s="245"/>
      <c r="L231" s="245"/>
      <c r="M231" s="245"/>
      <c r="N231" s="245"/>
      <c r="O231" s="245"/>
      <c r="P231" s="245"/>
      <c r="Q231" s="245"/>
      <c r="R231" s="245"/>
      <c r="S231" s="245"/>
      <c r="T231" s="245"/>
      <c r="U231" s="245"/>
      <c r="V231" s="245"/>
      <c r="W231" s="245"/>
      <c r="X231" s="245"/>
      <c r="Y231" s="245"/>
      <c r="Z231" s="245"/>
      <c r="AA231" s="246"/>
      <c r="AB231" s="245"/>
      <c r="AC231" s="246"/>
      <c r="AD231" s="245"/>
      <c r="AE231" s="245"/>
      <c r="AF231" s="245"/>
      <c r="AG231" s="245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</row>
    <row r="232" spans="1:147" s="17" customFormat="1" ht="84" thickBot="1" x14ac:dyDescent="1.2">
      <c r="A232" s="3">
        <v>1</v>
      </c>
      <c r="B232" s="4">
        <v>2</v>
      </c>
      <c r="C232" s="3">
        <v>3</v>
      </c>
      <c r="D232" s="3">
        <v>4</v>
      </c>
      <c r="E232" s="3">
        <v>5</v>
      </c>
      <c r="F232" s="3">
        <v>6</v>
      </c>
      <c r="G232" s="3">
        <v>7</v>
      </c>
      <c r="H232" s="3" t="s">
        <v>36</v>
      </c>
      <c r="I232" s="3">
        <v>9</v>
      </c>
      <c r="J232" s="3">
        <v>10</v>
      </c>
      <c r="K232" s="3">
        <v>11</v>
      </c>
      <c r="L232" s="3">
        <v>12</v>
      </c>
      <c r="M232" s="3">
        <v>13</v>
      </c>
      <c r="N232" s="3">
        <v>14</v>
      </c>
      <c r="O232" s="3">
        <v>15</v>
      </c>
      <c r="P232" s="3">
        <v>16</v>
      </c>
      <c r="Q232" s="3">
        <v>17</v>
      </c>
      <c r="R232" s="3">
        <v>18</v>
      </c>
      <c r="S232" s="3">
        <v>19</v>
      </c>
      <c r="T232" s="3">
        <v>20</v>
      </c>
      <c r="U232" s="3">
        <v>21</v>
      </c>
      <c r="V232" s="3">
        <v>22</v>
      </c>
      <c r="W232" s="3">
        <v>23</v>
      </c>
      <c r="X232" s="3">
        <v>24</v>
      </c>
      <c r="Y232" s="3">
        <v>25</v>
      </c>
      <c r="Z232" s="3">
        <v>26</v>
      </c>
      <c r="AA232" s="4">
        <v>27</v>
      </c>
      <c r="AB232" s="3">
        <v>28</v>
      </c>
      <c r="AC232" s="3">
        <v>29</v>
      </c>
      <c r="AD232" s="3">
        <v>30</v>
      </c>
      <c r="AE232" s="3">
        <v>31</v>
      </c>
      <c r="AF232" s="3">
        <v>32</v>
      </c>
      <c r="AG232" s="5">
        <v>33</v>
      </c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</row>
    <row r="233" spans="1:147" s="17" customFormat="1" ht="84" thickBot="1" x14ac:dyDescent="1.2">
      <c r="A233" s="232" t="s">
        <v>109</v>
      </c>
      <c r="B233" s="232"/>
      <c r="C233" s="232"/>
      <c r="D233" s="232"/>
      <c r="E233" s="232"/>
      <c r="F233" s="232"/>
      <c r="G233" s="232"/>
      <c r="H233" s="232"/>
      <c r="I233" s="232"/>
      <c r="J233" s="232"/>
      <c r="K233" s="232"/>
      <c r="L233" s="232"/>
      <c r="M233" s="232"/>
      <c r="N233" s="232"/>
      <c r="O233" s="232"/>
      <c r="P233" s="232"/>
      <c r="Q233" s="232"/>
      <c r="R233" s="232"/>
      <c r="S233" s="232"/>
      <c r="T233" s="232"/>
      <c r="U233" s="232"/>
      <c r="V233" s="232"/>
      <c r="W233" s="232"/>
      <c r="X233" s="232"/>
      <c r="Y233" s="232"/>
      <c r="Z233" s="232"/>
      <c r="AA233" s="232"/>
      <c r="AB233" s="232"/>
      <c r="AC233" s="232"/>
      <c r="AD233" s="232"/>
      <c r="AE233" s="232"/>
      <c r="AF233" s="232"/>
      <c r="AG233" s="232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</row>
    <row r="234" spans="1:147" s="17" customFormat="1" ht="92.25" customHeight="1" thickBot="1" x14ac:dyDescent="1.2">
      <c r="A234" s="128">
        <v>9</v>
      </c>
      <c r="B234" s="7" t="s">
        <v>163</v>
      </c>
      <c r="C234" s="128"/>
      <c r="D234" s="128"/>
      <c r="E234" s="128"/>
      <c r="F234" s="128">
        <v>62</v>
      </c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>
        <v>123</v>
      </c>
      <c r="R234" s="128"/>
      <c r="S234" s="128"/>
      <c r="T234" s="128"/>
      <c r="U234" s="128"/>
      <c r="V234" s="128">
        <v>6</v>
      </c>
      <c r="W234" s="128"/>
      <c r="X234" s="128"/>
      <c r="Y234" s="128">
        <v>6</v>
      </c>
      <c r="Z234" s="128"/>
      <c r="AA234" s="127"/>
      <c r="AB234" s="128"/>
      <c r="AC234" s="128"/>
      <c r="AD234" s="128"/>
      <c r="AE234" s="128"/>
      <c r="AF234" s="128"/>
      <c r="AG234" s="9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</row>
    <row r="235" spans="1:147" s="17" customFormat="1" ht="92.25" customHeight="1" thickBot="1" x14ac:dyDescent="1.2">
      <c r="A235" s="208">
        <v>59</v>
      </c>
      <c r="B235" s="7" t="s">
        <v>204</v>
      </c>
      <c r="C235" s="208"/>
      <c r="D235" s="208"/>
      <c r="E235" s="208"/>
      <c r="F235" s="208"/>
      <c r="G235" s="208"/>
      <c r="H235" s="208"/>
      <c r="I235" s="208"/>
      <c r="J235" s="208"/>
      <c r="K235" s="208"/>
      <c r="L235" s="208"/>
      <c r="M235" s="208"/>
      <c r="N235" s="208"/>
      <c r="O235" s="208"/>
      <c r="P235" s="208"/>
      <c r="Q235" s="208"/>
      <c r="R235" s="208"/>
      <c r="S235" s="208"/>
      <c r="T235" s="208"/>
      <c r="U235" s="208"/>
      <c r="V235" s="208">
        <v>10</v>
      </c>
      <c r="W235" s="208"/>
      <c r="X235" s="208"/>
      <c r="Y235" s="208"/>
      <c r="Z235" s="208"/>
      <c r="AA235" s="207"/>
      <c r="AB235" s="208"/>
      <c r="AC235" s="208"/>
      <c r="AD235" s="208"/>
      <c r="AE235" s="208"/>
      <c r="AF235" s="208"/>
      <c r="AG235" s="9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</row>
    <row r="236" spans="1:147" s="17" customFormat="1" ht="92.25" customHeight="1" thickBot="1" x14ac:dyDescent="1.2">
      <c r="A236" s="211">
        <v>13</v>
      </c>
      <c r="B236" s="7" t="s">
        <v>80</v>
      </c>
      <c r="C236" s="211"/>
      <c r="D236" s="211"/>
      <c r="E236" s="211"/>
      <c r="F236" s="211"/>
      <c r="G236" s="211"/>
      <c r="H236" s="211"/>
      <c r="I236" s="211"/>
      <c r="J236" s="211"/>
      <c r="K236" s="211"/>
      <c r="L236" s="211"/>
      <c r="M236" s="211"/>
      <c r="N236" s="211"/>
      <c r="O236" s="211"/>
      <c r="P236" s="211"/>
      <c r="Q236" s="211"/>
      <c r="R236" s="211"/>
      <c r="S236" s="211"/>
      <c r="T236" s="211">
        <v>20</v>
      </c>
      <c r="U236" s="211"/>
      <c r="V236" s="211"/>
      <c r="W236" s="211"/>
      <c r="X236" s="211"/>
      <c r="Y236" s="211"/>
      <c r="Z236" s="211"/>
      <c r="AA236" s="210"/>
      <c r="AB236" s="211"/>
      <c r="AC236" s="211"/>
      <c r="AD236" s="211"/>
      <c r="AE236" s="211"/>
      <c r="AF236" s="211"/>
      <c r="AG236" s="9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</row>
    <row r="237" spans="1:147" s="17" customFormat="1" ht="108.75" customHeight="1" thickBot="1" x14ac:dyDescent="1.2">
      <c r="A237" s="208" t="s">
        <v>41</v>
      </c>
      <c r="B237" s="7" t="s">
        <v>69</v>
      </c>
      <c r="C237" s="208"/>
      <c r="D237" s="208"/>
      <c r="E237" s="208"/>
      <c r="F237" s="208"/>
      <c r="G237" s="208"/>
      <c r="H237" s="208"/>
      <c r="I237" s="208"/>
      <c r="J237" s="208"/>
      <c r="K237" s="208"/>
      <c r="L237" s="208"/>
      <c r="M237" s="208"/>
      <c r="N237" s="208"/>
      <c r="O237" s="208"/>
      <c r="P237" s="208"/>
      <c r="Q237" s="208"/>
      <c r="R237" s="208">
        <v>125</v>
      </c>
      <c r="S237" s="208"/>
      <c r="T237" s="208"/>
      <c r="U237" s="208"/>
      <c r="V237" s="208"/>
      <c r="W237" s="208"/>
      <c r="X237" s="208"/>
      <c r="Y237" s="208"/>
      <c r="Z237" s="208"/>
      <c r="AA237" s="207"/>
      <c r="AB237" s="208"/>
      <c r="AC237" s="208"/>
      <c r="AD237" s="208"/>
      <c r="AE237" s="208"/>
      <c r="AF237" s="208"/>
      <c r="AG237" s="9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</row>
    <row r="238" spans="1:147" s="17" customFormat="1" ht="111" customHeight="1" thickBot="1" x14ac:dyDescent="1.2">
      <c r="A238" s="128" t="s">
        <v>41</v>
      </c>
      <c r="B238" s="7" t="s">
        <v>42</v>
      </c>
      <c r="C238" s="128">
        <v>60</v>
      </c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7"/>
      <c r="AB238" s="128"/>
      <c r="AC238" s="128"/>
      <c r="AD238" s="128"/>
      <c r="AE238" s="128"/>
      <c r="AF238" s="128"/>
      <c r="AG238" s="128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</row>
    <row r="239" spans="1:147" s="17" customFormat="1" ht="84" thickBot="1" x14ac:dyDescent="1.2">
      <c r="A239" s="128">
        <v>57</v>
      </c>
      <c r="B239" s="7" t="s">
        <v>56</v>
      </c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8">
        <v>15</v>
      </c>
      <c r="Z239" s="128"/>
      <c r="AA239" s="4">
        <v>1</v>
      </c>
      <c r="AB239" s="128"/>
      <c r="AC239" s="128"/>
      <c r="AD239" s="128"/>
      <c r="AE239" s="128"/>
      <c r="AF239" s="128"/>
      <c r="AG239" s="9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</row>
    <row r="240" spans="1:147" s="17" customFormat="1" ht="84" thickBot="1" x14ac:dyDescent="1.2">
      <c r="A240" s="3"/>
      <c r="B240" s="7" t="s">
        <v>43</v>
      </c>
      <c r="C240" s="3">
        <f t="shared" ref="C240:AG240" si="32">SUM(C234:C239)</f>
        <v>60</v>
      </c>
      <c r="D240" s="3">
        <f t="shared" si="32"/>
        <v>0</v>
      </c>
      <c r="E240" s="3">
        <f t="shared" si="32"/>
        <v>0</v>
      </c>
      <c r="F240" s="3">
        <f t="shared" si="32"/>
        <v>62</v>
      </c>
      <c r="G240" s="3">
        <f t="shared" si="32"/>
        <v>0</v>
      </c>
      <c r="H240" s="3">
        <f t="shared" si="32"/>
        <v>0</v>
      </c>
      <c r="I240" s="3">
        <f t="shared" si="32"/>
        <v>0</v>
      </c>
      <c r="J240" s="3">
        <f t="shared" si="32"/>
        <v>0</v>
      </c>
      <c r="K240" s="3">
        <f t="shared" si="32"/>
        <v>0</v>
      </c>
      <c r="L240" s="3">
        <f t="shared" si="32"/>
        <v>0</v>
      </c>
      <c r="M240" s="3">
        <f t="shared" si="32"/>
        <v>0</v>
      </c>
      <c r="N240" s="3">
        <f t="shared" si="32"/>
        <v>0</v>
      </c>
      <c r="O240" s="3">
        <f t="shared" si="32"/>
        <v>0</v>
      </c>
      <c r="P240" s="3">
        <f t="shared" si="32"/>
        <v>0</v>
      </c>
      <c r="Q240" s="3">
        <f t="shared" si="32"/>
        <v>123</v>
      </c>
      <c r="R240" s="3">
        <f t="shared" si="32"/>
        <v>125</v>
      </c>
      <c r="S240" s="3">
        <f t="shared" si="32"/>
        <v>0</v>
      </c>
      <c r="T240" s="3">
        <f t="shared" si="32"/>
        <v>20</v>
      </c>
      <c r="U240" s="3">
        <f t="shared" si="32"/>
        <v>0</v>
      </c>
      <c r="V240" s="3">
        <f t="shared" si="32"/>
        <v>16</v>
      </c>
      <c r="W240" s="3">
        <f t="shared" si="32"/>
        <v>0</v>
      </c>
      <c r="X240" s="3">
        <f t="shared" si="32"/>
        <v>0</v>
      </c>
      <c r="Y240" s="3">
        <f t="shared" si="32"/>
        <v>21</v>
      </c>
      <c r="Z240" s="3">
        <f t="shared" si="32"/>
        <v>0</v>
      </c>
      <c r="AA240" s="8">
        <f t="shared" si="32"/>
        <v>1</v>
      </c>
      <c r="AB240" s="3">
        <f t="shared" si="32"/>
        <v>0</v>
      </c>
      <c r="AC240" s="3">
        <f t="shared" si="32"/>
        <v>0</v>
      </c>
      <c r="AD240" s="3">
        <f t="shared" si="32"/>
        <v>0</v>
      </c>
      <c r="AE240" s="3">
        <f t="shared" si="32"/>
        <v>0</v>
      </c>
      <c r="AF240" s="3">
        <f t="shared" si="32"/>
        <v>0</v>
      </c>
      <c r="AG240" s="3">
        <f t="shared" si="32"/>
        <v>0</v>
      </c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</row>
    <row r="241" spans="1:147" s="17" customFormat="1" ht="84" thickBot="1" x14ac:dyDescent="1.2">
      <c r="A241" s="232" t="s">
        <v>111</v>
      </c>
      <c r="B241" s="232"/>
      <c r="C241" s="232"/>
      <c r="D241" s="232"/>
      <c r="E241" s="232"/>
      <c r="F241" s="232"/>
      <c r="G241" s="232"/>
      <c r="H241" s="232"/>
      <c r="I241" s="232"/>
      <c r="J241" s="232"/>
      <c r="K241" s="232"/>
      <c r="L241" s="232"/>
      <c r="M241" s="232"/>
      <c r="N241" s="232"/>
      <c r="O241" s="232"/>
      <c r="P241" s="232"/>
      <c r="Q241" s="232"/>
      <c r="R241" s="232"/>
      <c r="S241" s="232"/>
      <c r="T241" s="232"/>
      <c r="U241" s="232"/>
      <c r="V241" s="232"/>
      <c r="W241" s="232"/>
      <c r="X241" s="232"/>
      <c r="Y241" s="232"/>
      <c r="Z241" s="232"/>
      <c r="AA241" s="232"/>
      <c r="AB241" s="232"/>
      <c r="AC241" s="232"/>
      <c r="AD241" s="232"/>
      <c r="AE241" s="232"/>
      <c r="AF241" s="232"/>
      <c r="AG241" s="232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</row>
    <row r="242" spans="1:147" s="17" customFormat="1" ht="168.75" customHeight="1" thickBot="1" x14ac:dyDescent="1.2">
      <c r="A242" s="128">
        <v>54</v>
      </c>
      <c r="B242" s="7" t="s">
        <v>64</v>
      </c>
      <c r="C242" s="128"/>
      <c r="D242" s="128"/>
      <c r="E242" s="128"/>
      <c r="F242" s="128"/>
      <c r="G242" s="128"/>
      <c r="H242" s="128"/>
      <c r="I242" s="128">
        <v>81.5</v>
      </c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>
        <v>15</v>
      </c>
      <c r="U242" s="128"/>
      <c r="V242" s="128"/>
      <c r="W242" s="128">
        <v>5</v>
      </c>
      <c r="X242" s="128"/>
      <c r="Y242" s="128"/>
      <c r="Z242" s="128"/>
      <c r="AA242" s="127"/>
      <c r="AB242" s="128"/>
      <c r="AC242" s="128"/>
      <c r="AD242" s="128"/>
      <c r="AE242" s="128"/>
      <c r="AF242" s="128"/>
      <c r="AG242" s="9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</row>
    <row r="243" spans="1:147" s="17" customFormat="1" ht="181.5" customHeight="1" thickBot="1" x14ac:dyDescent="1.2">
      <c r="A243" s="128">
        <v>99</v>
      </c>
      <c r="B243" s="7" t="s">
        <v>177</v>
      </c>
      <c r="C243" s="13"/>
      <c r="D243" s="13"/>
      <c r="E243" s="13"/>
      <c r="F243" s="13">
        <v>10</v>
      </c>
      <c r="G243" s="13"/>
      <c r="H243" s="13">
        <v>25</v>
      </c>
      <c r="I243" s="13">
        <v>57</v>
      </c>
      <c r="J243" s="13"/>
      <c r="K243" s="13"/>
      <c r="L243" s="13"/>
      <c r="M243" s="13">
        <v>16</v>
      </c>
      <c r="N243" s="13"/>
      <c r="O243" s="13"/>
      <c r="P243" s="13"/>
      <c r="Q243" s="13"/>
      <c r="R243" s="13"/>
      <c r="S243" s="13"/>
      <c r="T243" s="13"/>
      <c r="U243" s="13">
        <v>5</v>
      </c>
      <c r="V243" s="13"/>
      <c r="W243" s="13">
        <v>5</v>
      </c>
      <c r="X243" s="13"/>
      <c r="Y243" s="13"/>
      <c r="Z243" s="13"/>
      <c r="AA243" s="14"/>
      <c r="AB243" s="13"/>
      <c r="AC243" s="13"/>
      <c r="AD243" s="13"/>
      <c r="AE243" s="13"/>
      <c r="AF243" s="13"/>
      <c r="AG243" s="15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</row>
    <row r="244" spans="1:147" s="17" customFormat="1" ht="198" customHeight="1" thickBot="1" x14ac:dyDescent="1.2">
      <c r="A244" s="133">
        <v>58</v>
      </c>
      <c r="B244" s="7" t="s">
        <v>54</v>
      </c>
      <c r="C244" s="133">
        <v>27</v>
      </c>
      <c r="D244" s="133"/>
      <c r="E244" s="133"/>
      <c r="F244" s="133"/>
      <c r="G244" s="133"/>
      <c r="H244" s="133"/>
      <c r="I244" s="133">
        <v>9</v>
      </c>
      <c r="J244" s="133"/>
      <c r="K244" s="133"/>
      <c r="L244" s="133"/>
      <c r="M244" s="133">
        <v>86</v>
      </c>
      <c r="N244" s="133"/>
      <c r="O244" s="5"/>
      <c r="P244" s="133"/>
      <c r="Q244" s="133">
        <v>19</v>
      </c>
      <c r="R244" s="133"/>
      <c r="S244" s="133"/>
      <c r="T244" s="133"/>
      <c r="U244" s="133"/>
      <c r="V244" s="133"/>
      <c r="W244" s="133">
        <v>6</v>
      </c>
      <c r="X244" s="133"/>
      <c r="Y244" s="133"/>
      <c r="Z244" s="133"/>
      <c r="AA244" s="132"/>
      <c r="AB244" s="133"/>
      <c r="AC244" s="133"/>
      <c r="AD244" s="133"/>
      <c r="AE244" s="133"/>
      <c r="AF244" s="133"/>
      <c r="AG244" s="9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</row>
    <row r="245" spans="1:147" s="17" customFormat="1" ht="98.25" customHeight="1" thickBot="1" x14ac:dyDescent="1.2">
      <c r="A245" s="195">
        <v>11</v>
      </c>
      <c r="B245" s="7" t="s">
        <v>58</v>
      </c>
      <c r="C245" s="195"/>
      <c r="D245" s="195"/>
      <c r="E245" s="195"/>
      <c r="F245" s="195"/>
      <c r="G245" s="195">
        <v>61</v>
      </c>
      <c r="H245" s="195"/>
      <c r="I245" s="195"/>
      <c r="J245" s="195"/>
      <c r="K245" s="195"/>
      <c r="L245" s="195"/>
      <c r="M245" s="195"/>
      <c r="N245" s="195"/>
      <c r="O245" s="195"/>
      <c r="P245" s="195"/>
      <c r="Q245" s="195"/>
      <c r="R245" s="195"/>
      <c r="S245" s="195"/>
      <c r="T245" s="195"/>
      <c r="U245" s="195"/>
      <c r="V245" s="195">
        <v>8</v>
      </c>
      <c r="W245" s="195"/>
      <c r="X245" s="195"/>
      <c r="Y245" s="195"/>
      <c r="Z245" s="195"/>
      <c r="AA245" s="194"/>
      <c r="AB245" s="195"/>
      <c r="AC245" s="195"/>
      <c r="AD245" s="195"/>
      <c r="AE245" s="195"/>
      <c r="AF245" s="195"/>
      <c r="AG245" s="198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</row>
    <row r="246" spans="1:147" s="17" customFormat="1" ht="98.25" customHeight="1" thickBot="1" x14ac:dyDescent="1.2">
      <c r="A246" s="128">
        <v>17</v>
      </c>
      <c r="B246" s="7" t="s">
        <v>59</v>
      </c>
      <c r="C246" s="128"/>
      <c r="D246" s="128"/>
      <c r="E246" s="128"/>
      <c r="F246" s="128"/>
      <c r="G246" s="128"/>
      <c r="H246" s="128"/>
      <c r="I246" s="128"/>
      <c r="J246" s="128"/>
      <c r="K246" s="128">
        <v>20</v>
      </c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8">
        <v>15</v>
      </c>
      <c r="Z246" s="128"/>
      <c r="AA246" s="127"/>
      <c r="AB246" s="128"/>
      <c r="AC246" s="128"/>
      <c r="AD246" s="128"/>
      <c r="AE246" s="128"/>
      <c r="AF246" s="128"/>
      <c r="AG246" s="9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</row>
    <row r="247" spans="1:147" s="17" customFormat="1" ht="84" thickBot="1" x14ac:dyDescent="1.2">
      <c r="A247" s="3" t="s">
        <v>41</v>
      </c>
      <c r="B247" s="7" t="s">
        <v>5</v>
      </c>
      <c r="C247" s="3">
        <v>50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8"/>
      <c r="AB247" s="3"/>
      <c r="AC247" s="3"/>
      <c r="AD247" s="3"/>
      <c r="AE247" s="3"/>
      <c r="AF247" s="3"/>
      <c r="AG247" s="3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</row>
    <row r="248" spans="1:147" s="17" customFormat="1" ht="84" thickBot="1" x14ac:dyDescent="1.2">
      <c r="A248" s="3" t="s">
        <v>41</v>
      </c>
      <c r="B248" s="7" t="s">
        <v>6</v>
      </c>
      <c r="C248" s="3"/>
      <c r="D248" s="3">
        <v>30</v>
      </c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8"/>
      <c r="AB248" s="3"/>
      <c r="AC248" s="3"/>
      <c r="AD248" s="3"/>
      <c r="AE248" s="3"/>
      <c r="AF248" s="3"/>
      <c r="AG248" s="3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</row>
    <row r="249" spans="1:147" s="17" customFormat="1" ht="84" thickBot="1" x14ac:dyDescent="1.2">
      <c r="A249" s="3"/>
      <c r="B249" s="7" t="s">
        <v>43</v>
      </c>
      <c r="C249" s="3">
        <f t="shared" ref="C249:AG249" si="33">SUM(C242:C248)</f>
        <v>77</v>
      </c>
      <c r="D249" s="3">
        <f t="shared" si="33"/>
        <v>30</v>
      </c>
      <c r="E249" s="3">
        <f t="shared" si="33"/>
        <v>0</v>
      </c>
      <c r="F249" s="3">
        <f t="shared" si="33"/>
        <v>10</v>
      </c>
      <c r="G249" s="3">
        <f t="shared" si="33"/>
        <v>61</v>
      </c>
      <c r="H249" s="3">
        <f t="shared" si="33"/>
        <v>25</v>
      </c>
      <c r="I249" s="3">
        <f t="shared" si="33"/>
        <v>147.5</v>
      </c>
      <c r="J249" s="3">
        <f t="shared" si="33"/>
        <v>0</v>
      </c>
      <c r="K249" s="3">
        <f t="shared" si="33"/>
        <v>20</v>
      </c>
      <c r="L249" s="3">
        <f t="shared" si="33"/>
        <v>0</v>
      </c>
      <c r="M249" s="3">
        <f t="shared" si="33"/>
        <v>102</v>
      </c>
      <c r="N249" s="3">
        <f t="shared" si="33"/>
        <v>0</v>
      </c>
      <c r="O249" s="3">
        <f t="shared" si="33"/>
        <v>0</v>
      </c>
      <c r="P249" s="3">
        <f t="shared" si="33"/>
        <v>0</v>
      </c>
      <c r="Q249" s="3">
        <f t="shared" si="33"/>
        <v>19</v>
      </c>
      <c r="R249" s="3">
        <f t="shared" si="33"/>
        <v>0</v>
      </c>
      <c r="S249" s="3">
        <f t="shared" si="33"/>
        <v>0</v>
      </c>
      <c r="T249" s="3">
        <f t="shared" si="33"/>
        <v>15</v>
      </c>
      <c r="U249" s="3">
        <f t="shared" si="33"/>
        <v>5</v>
      </c>
      <c r="V249" s="3">
        <f t="shared" si="33"/>
        <v>8</v>
      </c>
      <c r="W249" s="3">
        <f t="shared" si="33"/>
        <v>16</v>
      </c>
      <c r="X249" s="3">
        <f t="shared" si="33"/>
        <v>0</v>
      </c>
      <c r="Y249" s="3">
        <f t="shared" si="33"/>
        <v>15</v>
      </c>
      <c r="Z249" s="3">
        <f t="shared" si="33"/>
        <v>0</v>
      </c>
      <c r="AA249" s="8">
        <f t="shared" si="33"/>
        <v>0</v>
      </c>
      <c r="AB249" s="3">
        <f t="shared" si="33"/>
        <v>0</v>
      </c>
      <c r="AC249" s="3">
        <f t="shared" si="33"/>
        <v>0</v>
      </c>
      <c r="AD249" s="3">
        <f t="shared" si="33"/>
        <v>0</v>
      </c>
      <c r="AE249" s="3">
        <f t="shared" si="33"/>
        <v>0</v>
      </c>
      <c r="AF249" s="3">
        <f t="shared" si="33"/>
        <v>0</v>
      </c>
      <c r="AG249" s="3">
        <f t="shared" si="33"/>
        <v>0</v>
      </c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</row>
    <row r="250" spans="1:147" s="17" customFormat="1" ht="84" thickBot="1" x14ac:dyDescent="1.2">
      <c r="A250" s="232" t="s">
        <v>48</v>
      </c>
      <c r="B250" s="232"/>
      <c r="C250" s="232"/>
      <c r="D250" s="232"/>
      <c r="E250" s="232"/>
      <c r="F250" s="232"/>
      <c r="G250" s="232"/>
      <c r="H250" s="232"/>
      <c r="I250" s="232"/>
      <c r="J250" s="232"/>
      <c r="K250" s="232"/>
      <c r="L250" s="232"/>
      <c r="M250" s="232"/>
      <c r="N250" s="232"/>
      <c r="O250" s="232"/>
      <c r="P250" s="232"/>
      <c r="Q250" s="232"/>
      <c r="R250" s="232"/>
      <c r="S250" s="232"/>
      <c r="T250" s="232"/>
      <c r="U250" s="232"/>
      <c r="V250" s="232"/>
      <c r="W250" s="232"/>
      <c r="X250" s="232"/>
      <c r="Y250" s="232"/>
      <c r="Z250" s="232"/>
      <c r="AA250" s="232"/>
      <c r="AB250" s="232"/>
      <c r="AC250" s="232"/>
      <c r="AD250" s="232"/>
      <c r="AE250" s="232"/>
      <c r="AF250" s="232"/>
      <c r="AG250" s="232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</row>
    <row r="251" spans="1:147" s="17" customFormat="1" ht="117" customHeight="1" thickBot="1" x14ac:dyDescent="1.2">
      <c r="A251" s="189">
        <v>25</v>
      </c>
      <c r="B251" s="7" t="s">
        <v>60</v>
      </c>
      <c r="C251" s="189"/>
      <c r="D251" s="189"/>
      <c r="E251" s="189"/>
      <c r="F251" s="189"/>
      <c r="G251" s="189"/>
      <c r="H251" s="189"/>
      <c r="I251" s="189"/>
      <c r="J251" s="189"/>
      <c r="K251" s="189"/>
      <c r="L251" s="189">
        <v>200</v>
      </c>
      <c r="M251" s="189"/>
      <c r="N251" s="189"/>
      <c r="O251" s="189"/>
      <c r="P251" s="189"/>
      <c r="Q251" s="189"/>
      <c r="R251" s="189"/>
      <c r="S251" s="189"/>
      <c r="T251" s="189"/>
      <c r="U251" s="189"/>
      <c r="V251" s="189"/>
      <c r="W251" s="189"/>
      <c r="X251" s="189"/>
      <c r="Y251" s="189"/>
      <c r="Z251" s="189"/>
      <c r="AA251" s="188"/>
      <c r="AB251" s="189"/>
      <c r="AC251" s="189"/>
      <c r="AD251" s="189"/>
      <c r="AE251" s="189"/>
      <c r="AF251" s="189"/>
      <c r="AG251" s="9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</row>
    <row r="252" spans="1:147" s="17" customFormat="1" ht="180" customHeight="1" thickBot="1" x14ac:dyDescent="1.2">
      <c r="A252" s="208">
        <v>89</v>
      </c>
      <c r="B252" s="7" t="s">
        <v>50</v>
      </c>
      <c r="C252" s="208"/>
      <c r="D252" s="208"/>
      <c r="E252" s="208"/>
      <c r="F252" s="208"/>
      <c r="G252" s="208"/>
      <c r="H252" s="208"/>
      <c r="I252" s="208"/>
      <c r="J252" s="208"/>
      <c r="K252" s="208"/>
      <c r="L252" s="208"/>
      <c r="M252" s="208"/>
      <c r="N252" s="208"/>
      <c r="O252" s="208"/>
      <c r="P252" s="208"/>
      <c r="Q252" s="208"/>
      <c r="R252" s="208"/>
      <c r="S252" s="208"/>
      <c r="T252" s="208"/>
      <c r="U252" s="208"/>
      <c r="V252" s="208"/>
      <c r="W252" s="208"/>
      <c r="X252" s="208"/>
      <c r="Y252" s="208"/>
      <c r="Z252" s="208">
        <v>50</v>
      </c>
      <c r="AA252" s="207"/>
      <c r="AB252" s="208"/>
      <c r="AC252" s="208"/>
      <c r="AD252" s="208"/>
      <c r="AE252" s="208"/>
      <c r="AF252" s="208"/>
      <c r="AG252" s="9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</row>
    <row r="253" spans="1:147" s="17" customFormat="1" ht="102.75" customHeight="1" thickBot="1" x14ac:dyDescent="1.2">
      <c r="A253" s="189">
        <v>70</v>
      </c>
      <c r="B253" s="7" t="s">
        <v>40</v>
      </c>
      <c r="C253" s="189"/>
      <c r="D253" s="189"/>
      <c r="E253" s="189"/>
      <c r="F253" s="189"/>
      <c r="G253" s="189"/>
      <c r="H253" s="189"/>
      <c r="I253" s="189"/>
      <c r="J253" s="10">
        <v>100</v>
      </c>
      <c r="K253" s="189"/>
      <c r="L253" s="189"/>
      <c r="M253" s="189"/>
      <c r="N253" s="189"/>
      <c r="O253" s="189"/>
      <c r="P253" s="189"/>
      <c r="Q253" s="189"/>
      <c r="R253" s="189"/>
      <c r="S253" s="189"/>
      <c r="T253" s="189"/>
      <c r="U253" s="189"/>
      <c r="V253" s="189"/>
      <c r="W253" s="189"/>
      <c r="X253" s="189"/>
      <c r="Y253" s="189"/>
      <c r="Z253" s="189"/>
      <c r="AA253" s="188"/>
      <c r="AB253" s="189"/>
      <c r="AC253" s="189"/>
      <c r="AD253" s="189"/>
      <c r="AE253" s="189"/>
      <c r="AF253" s="189"/>
      <c r="AG253" s="9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</row>
    <row r="254" spans="1:147" s="17" customFormat="1" ht="84" thickBot="1" x14ac:dyDescent="1.2">
      <c r="A254" s="3"/>
      <c r="B254" s="7" t="s">
        <v>43</v>
      </c>
      <c r="C254" s="3">
        <f>C251+C252+C253</f>
        <v>0</v>
      </c>
      <c r="D254" s="208">
        <f t="shared" ref="D254:AG254" si="34">D251+D252+D253</f>
        <v>0</v>
      </c>
      <c r="E254" s="208">
        <f t="shared" si="34"/>
        <v>0</v>
      </c>
      <c r="F254" s="208">
        <f t="shared" si="34"/>
        <v>0</v>
      </c>
      <c r="G254" s="208">
        <f t="shared" si="34"/>
        <v>0</v>
      </c>
      <c r="H254" s="208">
        <f t="shared" si="34"/>
        <v>0</v>
      </c>
      <c r="I254" s="208">
        <f t="shared" si="34"/>
        <v>0</v>
      </c>
      <c r="J254" s="208">
        <f t="shared" si="34"/>
        <v>100</v>
      </c>
      <c r="K254" s="208">
        <f t="shared" si="34"/>
        <v>0</v>
      </c>
      <c r="L254" s="208">
        <f t="shared" si="34"/>
        <v>200</v>
      </c>
      <c r="M254" s="208">
        <f t="shared" si="34"/>
        <v>0</v>
      </c>
      <c r="N254" s="208">
        <f t="shared" si="34"/>
        <v>0</v>
      </c>
      <c r="O254" s="208">
        <f t="shared" si="34"/>
        <v>0</v>
      </c>
      <c r="P254" s="208">
        <f t="shared" si="34"/>
        <v>0</v>
      </c>
      <c r="Q254" s="208">
        <f t="shared" si="34"/>
        <v>0</v>
      </c>
      <c r="R254" s="208">
        <f t="shared" si="34"/>
        <v>0</v>
      </c>
      <c r="S254" s="208">
        <f t="shared" si="34"/>
        <v>0</v>
      </c>
      <c r="T254" s="208">
        <f t="shared" si="34"/>
        <v>0</v>
      </c>
      <c r="U254" s="208">
        <f t="shared" si="34"/>
        <v>0</v>
      </c>
      <c r="V254" s="208">
        <f t="shared" si="34"/>
        <v>0</v>
      </c>
      <c r="W254" s="208">
        <f t="shared" si="34"/>
        <v>0</v>
      </c>
      <c r="X254" s="208">
        <f t="shared" si="34"/>
        <v>0</v>
      </c>
      <c r="Y254" s="208">
        <f t="shared" si="34"/>
        <v>0</v>
      </c>
      <c r="Z254" s="208">
        <f t="shared" si="34"/>
        <v>50</v>
      </c>
      <c r="AA254" s="208">
        <f t="shared" si="34"/>
        <v>0</v>
      </c>
      <c r="AB254" s="208">
        <f t="shared" si="34"/>
        <v>0</v>
      </c>
      <c r="AC254" s="208">
        <f t="shared" si="34"/>
        <v>0</v>
      </c>
      <c r="AD254" s="208">
        <f t="shared" si="34"/>
        <v>0</v>
      </c>
      <c r="AE254" s="208">
        <f t="shared" si="34"/>
        <v>0</v>
      </c>
      <c r="AF254" s="208">
        <f t="shared" si="34"/>
        <v>0</v>
      </c>
      <c r="AG254" s="208">
        <f t="shared" si="34"/>
        <v>0</v>
      </c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</row>
    <row r="255" spans="1:147" s="17" customFormat="1" ht="167.25" thickBot="1" x14ac:dyDescent="1.2">
      <c r="A255" s="3"/>
      <c r="B255" s="7" t="s">
        <v>51</v>
      </c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8"/>
      <c r="AB255" s="3"/>
      <c r="AC255" s="3"/>
      <c r="AD255" s="3"/>
      <c r="AE255" s="3"/>
      <c r="AF255" s="3">
        <v>1.2</v>
      </c>
      <c r="AG255" s="3">
        <v>3</v>
      </c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</row>
    <row r="256" spans="1:147" s="17" customFormat="1" ht="84" thickBot="1" x14ac:dyDescent="1.2">
      <c r="A256" s="3"/>
      <c r="B256" s="7" t="s">
        <v>52</v>
      </c>
      <c r="C256" s="3">
        <f t="shared" ref="C256:AE256" si="35">SUM(C240+C249+C254)</f>
        <v>137</v>
      </c>
      <c r="D256" s="3">
        <f t="shared" si="35"/>
        <v>30</v>
      </c>
      <c r="E256" s="3">
        <f t="shared" si="35"/>
        <v>0</v>
      </c>
      <c r="F256" s="3">
        <f t="shared" si="35"/>
        <v>72</v>
      </c>
      <c r="G256" s="3">
        <f t="shared" si="35"/>
        <v>61</v>
      </c>
      <c r="H256" s="3">
        <f t="shared" si="35"/>
        <v>25</v>
      </c>
      <c r="I256" s="3">
        <f t="shared" si="35"/>
        <v>147.5</v>
      </c>
      <c r="J256" s="3">
        <f t="shared" si="35"/>
        <v>100</v>
      </c>
      <c r="K256" s="3">
        <f t="shared" si="35"/>
        <v>20</v>
      </c>
      <c r="L256" s="3">
        <f t="shared" si="35"/>
        <v>200</v>
      </c>
      <c r="M256" s="3">
        <f t="shared" si="35"/>
        <v>102</v>
      </c>
      <c r="N256" s="3">
        <f t="shared" si="35"/>
        <v>0</v>
      </c>
      <c r="O256" s="3">
        <f t="shared" si="35"/>
        <v>0</v>
      </c>
      <c r="P256" s="3">
        <f t="shared" si="35"/>
        <v>0</v>
      </c>
      <c r="Q256" s="3">
        <f t="shared" si="35"/>
        <v>142</v>
      </c>
      <c r="R256" s="3">
        <f t="shared" si="35"/>
        <v>125</v>
      </c>
      <c r="S256" s="3">
        <f t="shared" si="35"/>
        <v>0</v>
      </c>
      <c r="T256" s="3">
        <f t="shared" si="35"/>
        <v>35</v>
      </c>
      <c r="U256" s="3">
        <f t="shared" si="35"/>
        <v>5</v>
      </c>
      <c r="V256" s="3">
        <f t="shared" si="35"/>
        <v>24</v>
      </c>
      <c r="W256" s="3">
        <f t="shared" si="35"/>
        <v>16</v>
      </c>
      <c r="X256" s="3">
        <f t="shared" si="35"/>
        <v>0</v>
      </c>
      <c r="Y256" s="3">
        <f t="shared" si="35"/>
        <v>36</v>
      </c>
      <c r="Z256" s="3">
        <f t="shared" si="35"/>
        <v>50</v>
      </c>
      <c r="AA256" s="3">
        <f t="shared" si="35"/>
        <v>1</v>
      </c>
      <c r="AB256" s="3">
        <f t="shared" si="35"/>
        <v>0</v>
      </c>
      <c r="AC256" s="3">
        <f t="shared" si="35"/>
        <v>0</v>
      </c>
      <c r="AD256" s="3">
        <f t="shared" si="35"/>
        <v>0</v>
      </c>
      <c r="AE256" s="3">
        <f t="shared" si="35"/>
        <v>0</v>
      </c>
      <c r="AF256" s="3">
        <v>1.2</v>
      </c>
      <c r="AG256" s="3">
        <v>3</v>
      </c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</row>
    <row r="257" spans="1:147" s="17" customFormat="1" ht="83.25" customHeight="1" x14ac:dyDescent="1.1499999999999999">
      <c r="A257" s="232" t="s">
        <v>138</v>
      </c>
      <c r="B257" s="232"/>
      <c r="C257" s="232"/>
      <c r="D257" s="232"/>
      <c r="E257" s="232"/>
      <c r="F257" s="232"/>
      <c r="G257" s="232"/>
      <c r="H257" s="232"/>
      <c r="I257" s="232"/>
      <c r="J257" s="232"/>
      <c r="K257" s="232"/>
      <c r="L257" s="232"/>
      <c r="M257" s="232"/>
      <c r="N257" s="232"/>
      <c r="O257" s="232"/>
      <c r="P257" s="232"/>
      <c r="Q257" s="232"/>
      <c r="R257" s="232"/>
      <c r="S257" s="232"/>
      <c r="T257" s="232"/>
      <c r="U257" s="232"/>
      <c r="V257" s="232"/>
      <c r="W257" s="232"/>
      <c r="X257" s="232"/>
      <c r="Y257" s="232"/>
      <c r="Z257" s="232"/>
      <c r="AA257" s="232"/>
      <c r="AB257" s="232"/>
      <c r="AC257" s="232"/>
      <c r="AD257" s="232"/>
      <c r="AE257" s="232"/>
      <c r="AF257" s="232"/>
      <c r="AG257" s="232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</row>
    <row r="258" spans="1:147" s="18" customFormat="1" ht="84" thickBot="1" x14ac:dyDescent="1.2">
      <c r="A258" s="232" t="s">
        <v>92</v>
      </c>
      <c r="B258" s="232"/>
      <c r="C258" s="232"/>
      <c r="D258" s="232"/>
      <c r="E258" s="232"/>
      <c r="F258" s="232"/>
      <c r="G258" s="232"/>
      <c r="H258" s="232"/>
      <c r="I258" s="232"/>
      <c r="J258" s="232"/>
      <c r="K258" s="232"/>
      <c r="L258" s="232"/>
      <c r="M258" s="232"/>
      <c r="N258" s="232"/>
      <c r="O258" s="232"/>
      <c r="P258" s="232"/>
      <c r="Q258" s="232"/>
      <c r="R258" s="232"/>
      <c r="S258" s="232"/>
      <c r="T258" s="232"/>
      <c r="U258" s="232"/>
      <c r="V258" s="232"/>
      <c r="W258" s="232"/>
      <c r="X258" s="232"/>
      <c r="Y258" s="232"/>
      <c r="Z258" s="232"/>
      <c r="AA258" s="232"/>
      <c r="AB258" s="232"/>
      <c r="AC258" s="232"/>
      <c r="AD258" s="232"/>
      <c r="AE258" s="232"/>
      <c r="AF258" s="232"/>
      <c r="AG258" s="232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</row>
    <row r="259" spans="1:147" ht="68.25" customHeight="1" x14ac:dyDescent="1.1499999999999999">
      <c r="A259" s="244" t="s">
        <v>3</v>
      </c>
      <c r="B259" s="232" t="s">
        <v>4</v>
      </c>
      <c r="C259" s="245" t="s">
        <v>5</v>
      </c>
      <c r="D259" s="245" t="s">
        <v>6</v>
      </c>
      <c r="E259" s="245" t="s">
        <v>7</v>
      </c>
      <c r="F259" s="245" t="s">
        <v>8</v>
      </c>
      <c r="G259" s="245" t="s">
        <v>9</v>
      </c>
      <c r="H259" s="245" t="s">
        <v>10</v>
      </c>
      <c r="I259" s="245" t="s">
        <v>11</v>
      </c>
      <c r="J259" s="245" t="s">
        <v>12</v>
      </c>
      <c r="K259" s="245" t="s">
        <v>13</v>
      </c>
      <c r="L259" s="245" t="s">
        <v>14</v>
      </c>
      <c r="M259" s="245" t="s">
        <v>15</v>
      </c>
      <c r="N259" s="245" t="s">
        <v>16</v>
      </c>
      <c r="O259" s="245" t="s">
        <v>17</v>
      </c>
      <c r="P259" s="245" t="s">
        <v>18</v>
      </c>
      <c r="Q259" s="245" t="s">
        <v>19</v>
      </c>
      <c r="R259" s="245" t="s">
        <v>20</v>
      </c>
      <c r="S259" s="245" t="s">
        <v>21</v>
      </c>
      <c r="T259" s="245" t="s">
        <v>22</v>
      </c>
      <c r="U259" s="245" t="s">
        <v>23</v>
      </c>
      <c r="V259" s="245" t="s">
        <v>24</v>
      </c>
      <c r="W259" s="245" t="s">
        <v>25</v>
      </c>
      <c r="X259" s="245" t="s">
        <v>26</v>
      </c>
      <c r="Y259" s="245" t="s">
        <v>27</v>
      </c>
      <c r="Z259" s="245" t="s">
        <v>28</v>
      </c>
      <c r="AA259" s="246" t="s">
        <v>29</v>
      </c>
      <c r="AB259" s="245" t="s">
        <v>30</v>
      </c>
      <c r="AC259" s="246" t="s">
        <v>31</v>
      </c>
      <c r="AD259" s="245" t="s">
        <v>32</v>
      </c>
      <c r="AE259" s="245" t="s">
        <v>33</v>
      </c>
      <c r="AF259" s="245" t="s">
        <v>34</v>
      </c>
      <c r="AG259" s="245" t="s">
        <v>35</v>
      </c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</row>
    <row r="260" spans="1:147" ht="402" customHeight="1" x14ac:dyDescent="1.1499999999999999">
      <c r="A260" s="244"/>
      <c r="B260" s="232"/>
      <c r="C260" s="245"/>
      <c r="D260" s="245"/>
      <c r="E260" s="245"/>
      <c r="F260" s="245"/>
      <c r="G260" s="245"/>
      <c r="H260" s="245"/>
      <c r="I260" s="245"/>
      <c r="J260" s="245"/>
      <c r="K260" s="245"/>
      <c r="L260" s="245"/>
      <c r="M260" s="245"/>
      <c r="N260" s="245"/>
      <c r="O260" s="245"/>
      <c r="P260" s="245"/>
      <c r="Q260" s="245"/>
      <c r="R260" s="245"/>
      <c r="S260" s="245"/>
      <c r="T260" s="245"/>
      <c r="U260" s="245"/>
      <c r="V260" s="245"/>
      <c r="W260" s="245"/>
      <c r="X260" s="245"/>
      <c r="Y260" s="245"/>
      <c r="Z260" s="245"/>
      <c r="AA260" s="246"/>
      <c r="AB260" s="245"/>
      <c r="AC260" s="246"/>
      <c r="AD260" s="245"/>
      <c r="AE260" s="245"/>
      <c r="AF260" s="245"/>
      <c r="AG260" s="245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</row>
    <row r="261" spans="1:147" ht="84" thickBot="1" x14ac:dyDescent="1.2">
      <c r="A261" s="3">
        <v>1</v>
      </c>
      <c r="B261" s="4">
        <v>2</v>
      </c>
      <c r="C261" s="3">
        <v>3</v>
      </c>
      <c r="D261" s="3">
        <v>4</v>
      </c>
      <c r="E261" s="3">
        <v>5</v>
      </c>
      <c r="F261" s="3">
        <v>6</v>
      </c>
      <c r="G261" s="3">
        <v>7</v>
      </c>
      <c r="H261" s="3" t="s">
        <v>36</v>
      </c>
      <c r="I261" s="3">
        <v>9</v>
      </c>
      <c r="J261" s="3">
        <v>10</v>
      </c>
      <c r="K261" s="3">
        <v>11</v>
      </c>
      <c r="L261" s="3">
        <v>12</v>
      </c>
      <c r="M261" s="3">
        <v>13</v>
      </c>
      <c r="N261" s="3">
        <v>14</v>
      </c>
      <c r="O261" s="3">
        <v>15</v>
      </c>
      <c r="P261" s="3">
        <v>16</v>
      </c>
      <c r="Q261" s="3">
        <v>17</v>
      </c>
      <c r="R261" s="3">
        <v>18</v>
      </c>
      <c r="S261" s="3">
        <v>19</v>
      </c>
      <c r="T261" s="3">
        <v>20</v>
      </c>
      <c r="U261" s="3">
        <v>21</v>
      </c>
      <c r="V261" s="3">
        <v>22</v>
      </c>
      <c r="W261" s="3">
        <v>23</v>
      </c>
      <c r="X261" s="3">
        <v>24</v>
      </c>
      <c r="Y261" s="3">
        <v>25</v>
      </c>
      <c r="Z261" s="3">
        <v>26</v>
      </c>
      <c r="AA261" s="4">
        <v>27</v>
      </c>
      <c r="AB261" s="3">
        <v>28</v>
      </c>
      <c r="AC261" s="3">
        <v>29</v>
      </c>
      <c r="AD261" s="3">
        <v>30</v>
      </c>
      <c r="AE261" s="3">
        <v>31</v>
      </c>
      <c r="AF261" s="3">
        <v>32</v>
      </c>
      <c r="AG261" s="5">
        <v>33</v>
      </c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</row>
    <row r="262" spans="1:147" s="2" customFormat="1" ht="84" thickBot="1" x14ac:dyDescent="1.2">
      <c r="A262" s="232" t="s">
        <v>109</v>
      </c>
      <c r="B262" s="232"/>
      <c r="C262" s="232"/>
      <c r="D262" s="232"/>
      <c r="E262" s="232"/>
      <c r="F262" s="232"/>
      <c r="G262" s="232"/>
      <c r="H262" s="232"/>
      <c r="I262" s="232"/>
      <c r="J262" s="232"/>
      <c r="K262" s="232"/>
      <c r="L262" s="232"/>
      <c r="M262" s="232"/>
      <c r="N262" s="232"/>
      <c r="O262" s="232"/>
      <c r="P262" s="232"/>
      <c r="Q262" s="232"/>
      <c r="R262" s="232"/>
      <c r="S262" s="232"/>
      <c r="T262" s="232"/>
      <c r="U262" s="232"/>
      <c r="V262" s="232"/>
      <c r="W262" s="232"/>
      <c r="X262" s="232"/>
      <c r="Y262" s="232"/>
      <c r="Z262" s="232"/>
      <c r="AA262" s="232"/>
      <c r="AB262" s="232"/>
      <c r="AC262" s="232"/>
      <c r="AD262" s="232"/>
      <c r="AE262" s="232"/>
      <c r="AF262" s="232"/>
      <c r="AG262" s="232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</row>
    <row r="263" spans="1:147" s="1" customFormat="1" ht="104.25" customHeight="1" x14ac:dyDescent="1.1499999999999999">
      <c r="A263" s="128">
        <v>78</v>
      </c>
      <c r="B263" s="7" t="s">
        <v>142</v>
      </c>
      <c r="C263" s="128">
        <v>12</v>
      </c>
      <c r="D263" s="128"/>
      <c r="E263" s="128"/>
      <c r="F263" s="128">
        <v>3</v>
      </c>
      <c r="G263" s="128"/>
      <c r="H263" s="128"/>
      <c r="I263" s="128">
        <v>9</v>
      </c>
      <c r="J263" s="128"/>
      <c r="K263" s="128"/>
      <c r="L263" s="128"/>
      <c r="M263" s="128"/>
      <c r="N263" s="128"/>
      <c r="O263" s="5"/>
      <c r="P263" s="128">
        <v>72</v>
      </c>
      <c r="Q263" s="128"/>
      <c r="R263" s="128"/>
      <c r="S263" s="128"/>
      <c r="T263" s="128"/>
      <c r="U263" s="128"/>
      <c r="V263" s="128">
        <v>3</v>
      </c>
      <c r="W263" s="128">
        <v>5</v>
      </c>
      <c r="X263" s="128">
        <v>6.5</v>
      </c>
      <c r="Y263" s="128">
        <v>0.8</v>
      </c>
      <c r="Z263" s="128"/>
      <c r="AA263" s="127"/>
      <c r="AB263" s="128"/>
      <c r="AC263" s="128"/>
      <c r="AD263" s="128"/>
      <c r="AE263" s="128"/>
      <c r="AF263" s="128"/>
      <c r="AG263" s="9"/>
    </row>
    <row r="264" spans="1:147" s="1" customFormat="1" ht="104.25" customHeight="1" x14ac:dyDescent="1.1499999999999999">
      <c r="A264" s="128">
        <v>7</v>
      </c>
      <c r="B264" s="7" t="s">
        <v>65</v>
      </c>
      <c r="C264" s="128"/>
      <c r="D264" s="128"/>
      <c r="E264" s="128"/>
      <c r="F264" s="128"/>
      <c r="G264" s="128"/>
      <c r="H264" s="128">
        <v>154</v>
      </c>
      <c r="I264" s="128"/>
      <c r="J264" s="128"/>
      <c r="K264" s="128"/>
      <c r="L264" s="128"/>
      <c r="M264" s="128"/>
      <c r="N264" s="128"/>
      <c r="O264" s="128"/>
      <c r="P264" s="128"/>
      <c r="Q264" s="128">
        <v>26</v>
      </c>
      <c r="R264" s="128"/>
      <c r="S264" s="128"/>
      <c r="T264" s="128"/>
      <c r="U264" s="128"/>
      <c r="V264" s="128">
        <v>6</v>
      </c>
      <c r="W264" s="128"/>
      <c r="X264" s="128"/>
      <c r="Y264" s="128"/>
      <c r="Z264" s="128"/>
      <c r="AA264" s="127"/>
      <c r="AB264" s="128"/>
      <c r="AC264" s="128"/>
      <c r="AD264" s="128"/>
      <c r="AE264" s="128"/>
      <c r="AF264" s="128"/>
      <c r="AG264" s="9"/>
    </row>
    <row r="265" spans="1:147" s="1" customFormat="1" ht="166.5" x14ac:dyDescent="1.1499999999999999">
      <c r="A265" s="189">
        <v>47</v>
      </c>
      <c r="B265" s="7" t="s">
        <v>170</v>
      </c>
      <c r="C265" s="189"/>
      <c r="D265" s="189"/>
      <c r="E265" s="189"/>
      <c r="F265" s="189"/>
      <c r="G265" s="189"/>
      <c r="H265" s="189"/>
      <c r="I265" s="189">
        <v>95</v>
      </c>
      <c r="J265" s="189"/>
      <c r="K265" s="189"/>
      <c r="L265" s="189"/>
      <c r="M265" s="189"/>
      <c r="N265" s="189"/>
      <c r="O265" s="189"/>
      <c r="P265" s="189"/>
      <c r="Q265" s="189"/>
      <c r="R265" s="189"/>
      <c r="S265" s="189"/>
      <c r="T265" s="189"/>
      <c r="U265" s="189"/>
      <c r="V265" s="189"/>
      <c r="W265" s="189">
        <v>6</v>
      </c>
      <c r="X265" s="189"/>
      <c r="Y265" s="189"/>
      <c r="Z265" s="189"/>
      <c r="AA265" s="188"/>
      <c r="AB265" s="189"/>
      <c r="AC265" s="189"/>
      <c r="AD265" s="189"/>
      <c r="AE265" s="189"/>
      <c r="AF265" s="189"/>
      <c r="AG265" s="198"/>
    </row>
    <row r="266" spans="1:147" s="1" customFormat="1" ht="85.5" customHeight="1" x14ac:dyDescent="1.1499999999999999">
      <c r="A266" s="128">
        <v>57</v>
      </c>
      <c r="B266" s="7" t="s">
        <v>56</v>
      </c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/>
      <c r="Y266" s="128">
        <v>15</v>
      </c>
      <c r="Z266" s="128"/>
      <c r="AA266" s="4">
        <v>1</v>
      </c>
      <c r="AB266" s="128"/>
      <c r="AC266" s="128"/>
      <c r="AD266" s="128"/>
      <c r="AE266" s="128"/>
      <c r="AF266" s="128"/>
      <c r="AG266" s="9"/>
    </row>
    <row r="267" spans="1:147" s="1" customFormat="1" ht="97.5" customHeight="1" x14ac:dyDescent="1.1499999999999999">
      <c r="A267" s="3" t="s">
        <v>41</v>
      </c>
      <c r="B267" s="7" t="s">
        <v>42</v>
      </c>
      <c r="C267" s="3">
        <v>60</v>
      </c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8"/>
      <c r="AB267" s="3"/>
      <c r="AC267" s="3"/>
      <c r="AD267" s="3"/>
      <c r="AE267" s="3"/>
      <c r="AF267" s="3"/>
      <c r="AG267" s="3"/>
    </row>
    <row r="268" spans="1:147" ht="84" thickBot="1" x14ac:dyDescent="1.2">
      <c r="A268" s="3"/>
      <c r="B268" s="7" t="s">
        <v>43</v>
      </c>
      <c r="C268" s="3">
        <f>C263+C264+C265+C266+C267</f>
        <v>72</v>
      </c>
      <c r="D268" s="3">
        <f t="shared" ref="D268:AG268" si="36">D263+D264+D265+D266+D267</f>
        <v>0</v>
      </c>
      <c r="E268" s="3">
        <f t="shared" si="36"/>
        <v>0</v>
      </c>
      <c r="F268" s="3">
        <f t="shared" si="36"/>
        <v>3</v>
      </c>
      <c r="G268" s="3">
        <f t="shared" si="36"/>
        <v>0</v>
      </c>
      <c r="H268" s="3">
        <f t="shared" si="36"/>
        <v>154</v>
      </c>
      <c r="I268" s="3">
        <f t="shared" si="36"/>
        <v>104</v>
      </c>
      <c r="J268" s="3">
        <f t="shared" si="36"/>
        <v>0</v>
      </c>
      <c r="K268" s="3">
        <f t="shared" si="36"/>
        <v>0</v>
      </c>
      <c r="L268" s="3">
        <f t="shared" si="36"/>
        <v>0</v>
      </c>
      <c r="M268" s="3">
        <f t="shared" si="36"/>
        <v>0</v>
      </c>
      <c r="N268" s="3">
        <f t="shared" si="36"/>
        <v>0</v>
      </c>
      <c r="O268" s="3">
        <f t="shared" si="36"/>
        <v>0</v>
      </c>
      <c r="P268" s="3">
        <f t="shared" si="36"/>
        <v>72</v>
      </c>
      <c r="Q268" s="3">
        <f t="shared" si="36"/>
        <v>26</v>
      </c>
      <c r="R268" s="3">
        <f t="shared" si="36"/>
        <v>0</v>
      </c>
      <c r="S268" s="3">
        <f t="shared" si="36"/>
        <v>0</v>
      </c>
      <c r="T268" s="3">
        <f t="shared" si="36"/>
        <v>0</v>
      </c>
      <c r="U268" s="3">
        <f t="shared" si="36"/>
        <v>0</v>
      </c>
      <c r="V268" s="3">
        <f t="shared" si="36"/>
        <v>9</v>
      </c>
      <c r="W268" s="3">
        <f t="shared" si="36"/>
        <v>11</v>
      </c>
      <c r="X268" s="3">
        <f t="shared" si="36"/>
        <v>6.5</v>
      </c>
      <c r="Y268" s="3">
        <f t="shared" si="36"/>
        <v>15.8</v>
      </c>
      <c r="Z268" s="3">
        <f t="shared" si="36"/>
        <v>0</v>
      </c>
      <c r="AA268" s="3">
        <f t="shared" si="36"/>
        <v>1</v>
      </c>
      <c r="AB268" s="3">
        <f t="shared" si="36"/>
        <v>0</v>
      </c>
      <c r="AC268" s="3">
        <f t="shared" si="36"/>
        <v>0</v>
      </c>
      <c r="AD268" s="3">
        <f t="shared" si="36"/>
        <v>0</v>
      </c>
      <c r="AE268" s="3">
        <f t="shared" si="36"/>
        <v>0</v>
      </c>
      <c r="AF268" s="3">
        <f t="shared" si="36"/>
        <v>0</v>
      </c>
      <c r="AG268" s="3">
        <f t="shared" si="36"/>
        <v>0</v>
      </c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</row>
    <row r="269" spans="1:147" s="2" customFormat="1" ht="84" thickBot="1" x14ac:dyDescent="1.2">
      <c r="A269" s="232" t="s">
        <v>111</v>
      </c>
      <c r="B269" s="232"/>
      <c r="C269" s="232"/>
      <c r="D269" s="232"/>
      <c r="E269" s="232"/>
      <c r="F269" s="232"/>
      <c r="G269" s="232"/>
      <c r="H269" s="232"/>
      <c r="I269" s="232"/>
      <c r="J269" s="232"/>
      <c r="K269" s="232"/>
      <c r="L269" s="232"/>
      <c r="M269" s="232"/>
      <c r="N269" s="232"/>
      <c r="O269" s="232"/>
      <c r="P269" s="232"/>
      <c r="Q269" s="232"/>
      <c r="R269" s="232"/>
      <c r="S269" s="232"/>
      <c r="T269" s="232"/>
      <c r="U269" s="232"/>
      <c r="V269" s="232"/>
      <c r="W269" s="232"/>
      <c r="X269" s="232"/>
      <c r="Y269" s="232"/>
      <c r="Z269" s="232"/>
      <c r="AA269" s="232"/>
      <c r="AB269" s="232"/>
      <c r="AC269" s="232"/>
      <c r="AD269" s="232"/>
      <c r="AE269" s="232"/>
      <c r="AF269" s="232"/>
      <c r="AG269" s="232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</row>
    <row r="270" spans="1:147" s="1" customFormat="1" ht="99.75" customHeight="1" x14ac:dyDescent="1.1499999999999999">
      <c r="A270" s="128">
        <v>106</v>
      </c>
      <c r="B270" s="7" t="s">
        <v>190</v>
      </c>
      <c r="C270" s="3"/>
      <c r="D270" s="3"/>
      <c r="E270" s="3"/>
      <c r="F270" s="3"/>
      <c r="G270" s="3"/>
      <c r="H270" s="3">
        <v>24</v>
      </c>
      <c r="I270" s="3">
        <v>60</v>
      </c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>
        <v>8</v>
      </c>
      <c r="X270" s="3">
        <v>10</v>
      </c>
      <c r="Y270" s="3"/>
      <c r="Z270" s="3"/>
      <c r="AA270" s="8"/>
      <c r="AB270" s="3"/>
      <c r="AC270" s="3"/>
      <c r="AD270" s="3"/>
      <c r="AE270" s="3"/>
      <c r="AF270" s="3"/>
      <c r="AG270" s="3"/>
    </row>
    <row r="271" spans="1:147" s="1" customFormat="1" ht="177" customHeight="1" x14ac:dyDescent="1.1499999999999999">
      <c r="A271" s="13">
        <v>5</v>
      </c>
      <c r="B271" s="21" t="s">
        <v>91</v>
      </c>
      <c r="C271" s="128"/>
      <c r="D271" s="128"/>
      <c r="E271" s="128"/>
      <c r="F271" s="128">
        <v>20</v>
      </c>
      <c r="G271" s="128"/>
      <c r="H271" s="128">
        <v>50</v>
      </c>
      <c r="I271" s="128">
        <v>32</v>
      </c>
      <c r="J271" s="128"/>
      <c r="K271" s="128"/>
      <c r="L271" s="128"/>
      <c r="M271" s="128">
        <v>16</v>
      </c>
      <c r="N271" s="128"/>
      <c r="O271" s="128"/>
      <c r="P271" s="128"/>
      <c r="Q271" s="128"/>
      <c r="R271" s="128"/>
      <c r="S271" s="128"/>
      <c r="T271" s="128"/>
      <c r="U271" s="128"/>
      <c r="V271" s="128"/>
      <c r="W271" s="128">
        <v>5</v>
      </c>
      <c r="X271" s="128"/>
      <c r="Y271" s="128"/>
      <c r="Z271" s="128"/>
      <c r="AA271" s="127"/>
      <c r="AB271" s="128"/>
      <c r="AC271" s="128"/>
      <c r="AD271" s="128"/>
      <c r="AE271" s="128"/>
      <c r="AF271" s="128"/>
      <c r="AG271" s="9"/>
      <c r="AH271" s="12"/>
    </row>
    <row r="272" spans="1:147" s="1" customFormat="1" ht="97.5" customHeight="1" x14ac:dyDescent="1.1499999999999999">
      <c r="A272" s="13">
        <v>91</v>
      </c>
      <c r="B272" s="21" t="s">
        <v>167</v>
      </c>
      <c r="C272" s="128"/>
      <c r="D272" s="128"/>
      <c r="E272" s="128"/>
      <c r="F272" s="128"/>
      <c r="G272" s="128"/>
      <c r="H272" s="128">
        <v>54</v>
      </c>
      <c r="I272" s="128">
        <v>140</v>
      </c>
      <c r="J272" s="128"/>
      <c r="K272" s="128"/>
      <c r="L272" s="128"/>
      <c r="M272" s="128">
        <v>47</v>
      </c>
      <c r="N272" s="128"/>
      <c r="O272" s="128"/>
      <c r="P272" s="128"/>
      <c r="Q272" s="128"/>
      <c r="R272" s="128"/>
      <c r="S272" s="128"/>
      <c r="T272" s="128"/>
      <c r="U272" s="128"/>
      <c r="V272" s="128"/>
      <c r="W272" s="128">
        <v>6</v>
      </c>
      <c r="X272" s="128"/>
      <c r="Y272" s="128"/>
      <c r="Z272" s="128"/>
      <c r="AA272" s="127"/>
      <c r="AB272" s="128"/>
      <c r="AC272" s="128"/>
      <c r="AD272" s="128"/>
      <c r="AE272" s="128"/>
      <c r="AF272" s="128"/>
      <c r="AG272" s="9"/>
      <c r="AH272" s="12"/>
    </row>
    <row r="273" spans="1:147" ht="104.25" customHeight="1" x14ac:dyDescent="1.1499999999999999">
      <c r="A273" s="3">
        <v>25</v>
      </c>
      <c r="B273" s="7" t="s">
        <v>60</v>
      </c>
      <c r="C273" s="3"/>
      <c r="D273" s="3"/>
      <c r="E273" s="3"/>
      <c r="F273" s="3"/>
      <c r="G273" s="3"/>
      <c r="H273" s="3"/>
      <c r="I273" s="3"/>
      <c r="J273" s="3"/>
      <c r="K273" s="3"/>
      <c r="L273" s="3">
        <v>200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>
        <v>15</v>
      </c>
      <c r="Z273" s="3"/>
      <c r="AA273" s="8"/>
      <c r="AB273" s="3"/>
      <c r="AC273" s="3"/>
      <c r="AD273" s="3"/>
      <c r="AE273" s="3"/>
      <c r="AF273" s="3"/>
      <c r="AG273" s="9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</row>
    <row r="274" spans="1:147" x14ac:dyDescent="1.1499999999999999">
      <c r="A274" s="3" t="s">
        <v>41</v>
      </c>
      <c r="B274" s="7" t="s">
        <v>5</v>
      </c>
      <c r="C274" s="3">
        <v>50</v>
      </c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8"/>
      <c r="AB274" s="3"/>
      <c r="AC274" s="3"/>
      <c r="AD274" s="3"/>
      <c r="AE274" s="3"/>
      <c r="AF274" s="3"/>
      <c r="AG274" s="3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</row>
    <row r="275" spans="1:147" x14ac:dyDescent="1.1499999999999999">
      <c r="A275" s="3" t="s">
        <v>41</v>
      </c>
      <c r="B275" s="7" t="s">
        <v>6</v>
      </c>
      <c r="C275" s="3"/>
      <c r="D275" s="3">
        <v>30</v>
      </c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8"/>
      <c r="AB275" s="3"/>
      <c r="AC275" s="3"/>
      <c r="AD275" s="3"/>
      <c r="AE275" s="3"/>
      <c r="AF275" s="3"/>
      <c r="AG275" s="3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</row>
    <row r="276" spans="1:147" x14ac:dyDescent="1.1499999999999999">
      <c r="A276" s="3"/>
      <c r="B276" s="7" t="s">
        <v>43</v>
      </c>
      <c r="C276" s="3">
        <f>C270+C271+C272+C273+C274+C275</f>
        <v>50</v>
      </c>
      <c r="D276" s="128">
        <f t="shared" ref="D276:AG276" si="37">D270+D271+D272+D273+D274+D275</f>
        <v>30</v>
      </c>
      <c r="E276" s="128">
        <f t="shared" si="37"/>
        <v>0</v>
      </c>
      <c r="F276" s="128">
        <f t="shared" si="37"/>
        <v>20</v>
      </c>
      <c r="G276" s="128">
        <f t="shared" si="37"/>
        <v>0</v>
      </c>
      <c r="H276" s="128">
        <f t="shared" si="37"/>
        <v>128</v>
      </c>
      <c r="I276" s="128">
        <f t="shared" si="37"/>
        <v>232</v>
      </c>
      <c r="J276" s="128">
        <f t="shared" si="37"/>
        <v>0</v>
      </c>
      <c r="K276" s="128">
        <f t="shared" si="37"/>
        <v>0</v>
      </c>
      <c r="L276" s="128">
        <f t="shared" si="37"/>
        <v>200</v>
      </c>
      <c r="M276" s="128">
        <f t="shared" si="37"/>
        <v>63</v>
      </c>
      <c r="N276" s="128">
        <f t="shared" si="37"/>
        <v>0</v>
      </c>
      <c r="O276" s="128">
        <f t="shared" si="37"/>
        <v>0</v>
      </c>
      <c r="P276" s="128">
        <f t="shared" si="37"/>
        <v>0</v>
      </c>
      <c r="Q276" s="128">
        <f t="shared" si="37"/>
        <v>0</v>
      </c>
      <c r="R276" s="128">
        <f t="shared" si="37"/>
        <v>0</v>
      </c>
      <c r="S276" s="128">
        <f t="shared" si="37"/>
        <v>0</v>
      </c>
      <c r="T276" s="128">
        <f t="shared" si="37"/>
        <v>0</v>
      </c>
      <c r="U276" s="128">
        <f t="shared" si="37"/>
        <v>0</v>
      </c>
      <c r="V276" s="128">
        <f t="shared" si="37"/>
        <v>0</v>
      </c>
      <c r="W276" s="128">
        <f t="shared" si="37"/>
        <v>19</v>
      </c>
      <c r="X276" s="128">
        <f t="shared" si="37"/>
        <v>10</v>
      </c>
      <c r="Y276" s="128">
        <f t="shared" si="37"/>
        <v>15</v>
      </c>
      <c r="Z276" s="128">
        <f t="shared" si="37"/>
        <v>0</v>
      </c>
      <c r="AA276" s="128">
        <f t="shared" si="37"/>
        <v>0</v>
      </c>
      <c r="AB276" s="128">
        <f t="shared" si="37"/>
        <v>0</v>
      </c>
      <c r="AC276" s="128">
        <f t="shared" si="37"/>
        <v>0</v>
      </c>
      <c r="AD276" s="128">
        <f t="shared" si="37"/>
        <v>0</v>
      </c>
      <c r="AE276" s="128">
        <f t="shared" si="37"/>
        <v>0</v>
      </c>
      <c r="AF276" s="128">
        <f t="shared" si="37"/>
        <v>0</v>
      </c>
      <c r="AG276" s="128">
        <f t="shared" si="37"/>
        <v>0</v>
      </c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</row>
    <row r="277" spans="1:147" ht="83.25" customHeight="1" x14ac:dyDescent="1.1499999999999999">
      <c r="A277" s="232" t="s">
        <v>48</v>
      </c>
      <c r="B277" s="232"/>
      <c r="C277" s="232"/>
      <c r="D277" s="232"/>
      <c r="E277" s="232"/>
      <c r="F277" s="232"/>
      <c r="G277" s="232"/>
      <c r="H277" s="232"/>
      <c r="I277" s="232"/>
      <c r="J277" s="232"/>
      <c r="K277" s="232"/>
      <c r="L277" s="232"/>
      <c r="M277" s="232"/>
      <c r="N277" s="232"/>
      <c r="O277" s="232"/>
      <c r="P277" s="232"/>
      <c r="Q277" s="232"/>
      <c r="R277" s="232"/>
      <c r="S277" s="232"/>
      <c r="T277" s="232"/>
      <c r="U277" s="232"/>
      <c r="V277" s="232"/>
      <c r="W277" s="232"/>
      <c r="X277" s="232"/>
      <c r="Y277" s="232"/>
      <c r="Z277" s="232"/>
      <c r="AA277" s="232"/>
      <c r="AB277" s="232"/>
      <c r="AC277" s="232"/>
      <c r="AD277" s="232"/>
      <c r="AE277" s="232"/>
      <c r="AF277" s="232"/>
      <c r="AG277" s="232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</row>
    <row r="278" spans="1:147" x14ac:dyDescent="1.1499999999999999">
      <c r="A278" s="189">
        <v>68</v>
      </c>
      <c r="B278" s="7" t="s">
        <v>66</v>
      </c>
      <c r="C278" s="189"/>
      <c r="D278" s="189"/>
      <c r="E278" s="189"/>
      <c r="F278" s="189"/>
      <c r="G278" s="189"/>
      <c r="H278" s="189"/>
      <c r="I278" s="189"/>
      <c r="J278" s="189"/>
      <c r="K278" s="189"/>
      <c r="L278" s="189"/>
      <c r="M278" s="189"/>
      <c r="N278" s="189"/>
      <c r="O278" s="189"/>
      <c r="P278" s="189"/>
      <c r="Q278" s="189"/>
      <c r="R278" s="189">
        <v>200</v>
      </c>
      <c r="S278" s="189"/>
      <c r="T278" s="189"/>
      <c r="U278" s="189"/>
      <c r="V278" s="189"/>
      <c r="W278" s="189"/>
      <c r="X278" s="189"/>
      <c r="Y278" s="189"/>
      <c r="Z278" s="189"/>
      <c r="AA278" s="188"/>
      <c r="AB278" s="189"/>
      <c r="AC278" s="189"/>
      <c r="AD278" s="189"/>
      <c r="AE278" s="189"/>
      <c r="AF278" s="189"/>
      <c r="AG278" s="9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</row>
    <row r="279" spans="1:147" ht="98.25" customHeight="1" x14ac:dyDescent="1.1499999999999999">
      <c r="A279" s="189">
        <v>89</v>
      </c>
      <c r="B279" s="7" t="s">
        <v>151</v>
      </c>
      <c r="C279" s="189"/>
      <c r="D279" s="189"/>
      <c r="E279" s="189"/>
      <c r="F279" s="189"/>
      <c r="G279" s="189"/>
      <c r="H279" s="189"/>
      <c r="I279" s="189"/>
      <c r="J279" s="189"/>
      <c r="K279" s="189"/>
      <c r="L279" s="189"/>
      <c r="M279" s="189"/>
      <c r="N279" s="189"/>
      <c r="O279" s="189"/>
      <c r="P279" s="189"/>
      <c r="Q279" s="189"/>
      <c r="R279" s="189"/>
      <c r="S279" s="189"/>
      <c r="T279" s="189"/>
      <c r="U279" s="189"/>
      <c r="V279" s="189"/>
      <c r="W279" s="189"/>
      <c r="X279" s="189"/>
      <c r="Y279" s="189"/>
      <c r="Z279" s="189">
        <v>50</v>
      </c>
      <c r="AA279" s="188"/>
      <c r="AB279" s="189"/>
      <c r="AC279" s="189"/>
      <c r="AD279" s="189"/>
      <c r="AE279" s="189"/>
      <c r="AF279" s="189"/>
      <c r="AG279" s="9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</row>
    <row r="280" spans="1:147" ht="93" customHeight="1" x14ac:dyDescent="1.1499999999999999">
      <c r="A280" s="189">
        <v>70</v>
      </c>
      <c r="B280" s="7" t="s">
        <v>40</v>
      </c>
      <c r="C280" s="189"/>
      <c r="D280" s="189"/>
      <c r="E280" s="189"/>
      <c r="F280" s="189"/>
      <c r="G280" s="189"/>
      <c r="H280" s="189"/>
      <c r="I280" s="189"/>
      <c r="J280" s="10">
        <v>100</v>
      </c>
      <c r="K280" s="189"/>
      <c r="L280" s="189"/>
      <c r="M280" s="189"/>
      <c r="N280" s="189"/>
      <c r="O280" s="189"/>
      <c r="P280" s="189"/>
      <c r="Q280" s="189"/>
      <c r="R280" s="189"/>
      <c r="S280" s="189"/>
      <c r="T280" s="189"/>
      <c r="U280" s="189"/>
      <c r="V280" s="189"/>
      <c r="W280" s="189"/>
      <c r="X280" s="189"/>
      <c r="Y280" s="189"/>
      <c r="Z280" s="189"/>
      <c r="AA280" s="188"/>
      <c r="AB280" s="189"/>
      <c r="AC280" s="189"/>
      <c r="AD280" s="189"/>
      <c r="AE280" s="189"/>
      <c r="AF280" s="189"/>
      <c r="AG280" s="9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</row>
    <row r="281" spans="1:147" x14ac:dyDescent="1.1499999999999999">
      <c r="A281" s="3"/>
      <c r="B281" s="7" t="s">
        <v>43</v>
      </c>
      <c r="C281" s="3">
        <f>C278+C279+C280</f>
        <v>0</v>
      </c>
      <c r="D281" s="3">
        <f t="shared" ref="D281:AG281" si="38">D278+D279+D280</f>
        <v>0</v>
      </c>
      <c r="E281" s="3">
        <f t="shared" si="38"/>
        <v>0</v>
      </c>
      <c r="F281" s="3">
        <f t="shared" si="38"/>
        <v>0</v>
      </c>
      <c r="G281" s="3">
        <f t="shared" si="38"/>
        <v>0</v>
      </c>
      <c r="H281" s="3">
        <f t="shared" si="38"/>
        <v>0</v>
      </c>
      <c r="I281" s="3">
        <f t="shared" si="38"/>
        <v>0</v>
      </c>
      <c r="J281" s="3">
        <f t="shared" si="38"/>
        <v>100</v>
      </c>
      <c r="K281" s="3">
        <f t="shared" si="38"/>
        <v>0</v>
      </c>
      <c r="L281" s="3">
        <f t="shared" si="38"/>
        <v>0</v>
      </c>
      <c r="M281" s="3">
        <f t="shared" si="38"/>
        <v>0</v>
      </c>
      <c r="N281" s="3">
        <f t="shared" si="38"/>
        <v>0</v>
      </c>
      <c r="O281" s="3">
        <f t="shared" si="38"/>
        <v>0</v>
      </c>
      <c r="P281" s="3">
        <f t="shared" si="38"/>
        <v>0</v>
      </c>
      <c r="Q281" s="3">
        <f t="shared" si="38"/>
        <v>0</v>
      </c>
      <c r="R281" s="3">
        <f t="shared" si="38"/>
        <v>200</v>
      </c>
      <c r="S281" s="3">
        <f t="shared" si="38"/>
        <v>0</v>
      </c>
      <c r="T281" s="3">
        <f t="shared" si="38"/>
        <v>0</v>
      </c>
      <c r="U281" s="3">
        <f t="shared" si="38"/>
        <v>0</v>
      </c>
      <c r="V281" s="3">
        <f t="shared" si="38"/>
        <v>0</v>
      </c>
      <c r="W281" s="3">
        <f t="shared" si="38"/>
        <v>0</v>
      </c>
      <c r="X281" s="3">
        <f t="shared" si="38"/>
        <v>0</v>
      </c>
      <c r="Y281" s="3">
        <f t="shared" si="38"/>
        <v>0</v>
      </c>
      <c r="Z281" s="3">
        <f t="shared" si="38"/>
        <v>50</v>
      </c>
      <c r="AA281" s="3">
        <f t="shared" si="38"/>
        <v>0</v>
      </c>
      <c r="AB281" s="3">
        <f t="shared" si="38"/>
        <v>0</v>
      </c>
      <c r="AC281" s="3">
        <f t="shared" si="38"/>
        <v>0</v>
      </c>
      <c r="AD281" s="3">
        <f t="shared" si="38"/>
        <v>0</v>
      </c>
      <c r="AE281" s="3">
        <f t="shared" si="38"/>
        <v>0</v>
      </c>
      <c r="AF281" s="3">
        <f t="shared" si="38"/>
        <v>0</v>
      </c>
      <c r="AG281" s="3">
        <f t="shared" si="38"/>
        <v>0</v>
      </c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</row>
    <row r="282" spans="1:147" s="34" customFormat="1" ht="167.25" thickBot="1" x14ac:dyDescent="1.2">
      <c r="A282" s="3"/>
      <c r="B282" s="7" t="s">
        <v>51</v>
      </c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8"/>
      <c r="AB282" s="3"/>
      <c r="AC282" s="3"/>
      <c r="AD282" s="3"/>
      <c r="AE282" s="3"/>
      <c r="AF282" s="3">
        <v>1.2</v>
      </c>
      <c r="AG282" s="3">
        <v>3</v>
      </c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</row>
    <row r="283" spans="1:147" s="2" customFormat="1" ht="84" thickBot="1" x14ac:dyDescent="1.2">
      <c r="A283" s="3"/>
      <c r="B283" s="7" t="s">
        <v>52</v>
      </c>
      <c r="C283" s="3">
        <f t="shared" ref="C283:AE283" si="39">SUM(C268+C276+C281)</f>
        <v>122</v>
      </c>
      <c r="D283" s="3">
        <f t="shared" si="39"/>
        <v>30</v>
      </c>
      <c r="E283" s="3">
        <f t="shared" si="39"/>
        <v>0</v>
      </c>
      <c r="F283" s="3">
        <f t="shared" si="39"/>
        <v>23</v>
      </c>
      <c r="G283" s="3">
        <f t="shared" si="39"/>
        <v>0</v>
      </c>
      <c r="H283" s="3">
        <f t="shared" si="39"/>
        <v>282</v>
      </c>
      <c r="I283" s="3">
        <f t="shared" si="39"/>
        <v>336</v>
      </c>
      <c r="J283" s="3">
        <f t="shared" si="39"/>
        <v>100</v>
      </c>
      <c r="K283" s="3">
        <f t="shared" si="39"/>
        <v>0</v>
      </c>
      <c r="L283" s="3">
        <f t="shared" si="39"/>
        <v>200</v>
      </c>
      <c r="M283" s="3">
        <f t="shared" si="39"/>
        <v>63</v>
      </c>
      <c r="N283" s="3">
        <f t="shared" si="39"/>
        <v>0</v>
      </c>
      <c r="O283" s="3">
        <f t="shared" si="39"/>
        <v>0</v>
      </c>
      <c r="P283" s="3">
        <f t="shared" si="39"/>
        <v>72</v>
      </c>
      <c r="Q283" s="3">
        <f t="shared" si="39"/>
        <v>26</v>
      </c>
      <c r="R283" s="3">
        <f t="shared" si="39"/>
        <v>200</v>
      </c>
      <c r="S283" s="3">
        <f t="shared" si="39"/>
        <v>0</v>
      </c>
      <c r="T283" s="3">
        <f t="shared" si="39"/>
        <v>0</v>
      </c>
      <c r="U283" s="3">
        <f t="shared" si="39"/>
        <v>0</v>
      </c>
      <c r="V283" s="3">
        <f t="shared" si="39"/>
        <v>9</v>
      </c>
      <c r="W283" s="3">
        <f t="shared" si="39"/>
        <v>30</v>
      </c>
      <c r="X283" s="3">
        <f t="shared" si="39"/>
        <v>16.5</v>
      </c>
      <c r="Y283" s="3">
        <f t="shared" si="39"/>
        <v>30.8</v>
      </c>
      <c r="Z283" s="3">
        <f t="shared" si="39"/>
        <v>50</v>
      </c>
      <c r="AA283" s="3">
        <f t="shared" si="39"/>
        <v>1</v>
      </c>
      <c r="AB283" s="3">
        <f t="shared" si="39"/>
        <v>0</v>
      </c>
      <c r="AC283" s="3">
        <f t="shared" si="39"/>
        <v>0</v>
      </c>
      <c r="AD283" s="3">
        <f t="shared" si="39"/>
        <v>0</v>
      </c>
      <c r="AE283" s="3">
        <f t="shared" si="39"/>
        <v>0</v>
      </c>
      <c r="AF283" s="3">
        <v>1.2</v>
      </c>
      <c r="AG283" s="3">
        <v>3</v>
      </c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</row>
    <row r="284" spans="1:147" s="17" customFormat="1" ht="83.25" customHeight="1" x14ac:dyDescent="1.1499999999999999">
      <c r="A284" s="232" t="s">
        <v>138</v>
      </c>
      <c r="B284" s="232"/>
      <c r="C284" s="232"/>
      <c r="D284" s="232"/>
      <c r="E284" s="232"/>
      <c r="F284" s="232"/>
      <c r="G284" s="232"/>
      <c r="H284" s="232"/>
      <c r="I284" s="232"/>
      <c r="J284" s="232"/>
      <c r="K284" s="232"/>
      <c r="L284" s="232"/>
      <c r="M284" s="232"/>
      <c r="N284" s="232"/>
      <c r="O284" s="232"/>
      <c r="P284" s="232"/>
      <c r="Q284" s="232"/>
      <c r="R284" s="232"/>
      <c r="S284" s="232"/>
      <c r="T284" s="232"/>
      <c r="U284" s="232"/>
      <c r="V284" s="232"/>
      <c r="W284" s="232"/>
      <c r="X284" s="232"/>
      <c r="Y284" s="232"/>
      <c r="Z284" s="232"/>
      <c r="AA284" s="232"/>
      <c r="AB284" s="232"/>
      <c r="AC284" s="232"/>
      <c r="AD284" s="232"/>
      <c r="AE284" s="232"/>
      <c r="AF284" s="232"/>
      <c r="AG284" s="232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</row>
    <row r="285" spans="1:147" s="18" customFormat="1" ht="84" thickBot="1" x14ac:dyDescent="1.2">
      <c r="A285" s="232" t="s">
        <v>93</v>
      </c>
      <c r="B285" s="232"/>
      <c r="C285" s="232"/>
      <c r="D285" s="232"/>
      <c r="E285" s="232"/>
      <c r="F285" s="232"/>
      <c r="G285" s="232"/>
      <c r="H285" s="232"/>
      <c r="I285" s="232"/>
      <c r="J285" s="232"/>
      <c r="K285" s="232"/>
      <c r="L285" s="232"/>
      <c r="M285" s="232"/>
      <c r="N285" s="232"/>
      <c r="O285" s="232"/>
      <c r="P285" s="232"/>
      <c r="Q285" s="232"/>
      <c r="R285" s="232"/>
      <c r="S285" s="232"/>
      <c r="T285" s="232"/>
      <c r="U285" s="232"/>
      <c r="V285" s="232"/>
      <c r="W285" s="232"/>
      <c r="X285" s="232"/>
      <c r="Y285" s="232"/>
      <c r="Z285" s="232"/>
      <c r="AA285" s="232"/>
      <c r="AB285" s="232"/>
      <c r="AC285" s="232"/>
      <c r="AD285" s="232"/>
      <c r="AE285" s="232"/>
      <c r="AF285" s="232"/>
      <c r="AG285" s="232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</row>
    <row r="286" spans="1:147" ht="68.25" customHeight="1" x14ac:dyDescent="1.1499999999999999">
      <c r="A286" s="244" t="s">
        <v>3</v>
      </c>
      <c r="B286" s="232" t="s">
        <v>4</v>
      </c>
      <c r="C286" s="245" t="s">
        <v>5</v>
      </c>
      <c r="D286" s="245" t="s">
        <v>6</v>
      </c>
      <c r="E286" s="245" t="s">
        <v>7</v>
      </c>
      <c r="F286" s="245" t="s">
        <v>8</v>
      </c>
      <c r="G286" s="245" t="s">
        <v>9</v>
      </c>
      <c r="H286" s="245" t="s">
        <v>10</v>
      </c>
      <c r="I286" s="245" t="s">
        <v>11</v>
      </c>
      <c r="J286" s="245" t="s">
        <v>12</v>
      </c>
      <c r="K286" s="245" t="s">
        <v>13</v>
      </c>
      <c r="L286" s="245" t="s">
        <v>14</v>
      </c>
      <c r="M286" s="245" t="s">
        <v>15</v>
      </c>
      <c r="N286" s="245" t="s">
        <v>16</v>
      </c>
      <c r="O286" s="245" t="s">
        <v>17</v>
      </c>
      <c r="P286" s="245" t="s">
        <v>18</v>
      </c>
      <c r="Q286" s="245" t="s">
        <v>19</v>
      </c>
      <c r="R286" s="245" t="s">
        <v>20</v>
      </c>
      <c r="S286" s="245" t="s">
        <v>21</v>
      </c>
      <c r="T286" s="245" t="s">
        <v>22</v>
      </c>
      <c r="U286" s="245" t="s">
        <v>23</v>
      </c>
      <c r="V286" s="245" t="s">
        <v>24</v>
      </c>
      <c r="W286" s="245" t="s">
        <v>25</v>
      </c>
      <c r="X286" s="245" t="s">
        <v>26</v>
      </c>
      <c r="Y286" s="245" t="s">
        <v>27</v>
      </c>
      <c r="Z286" s="245" t="s">
        <v>28</v>
      </c>
      <c r="AA286" s="246" t="s">
        <v>29</v>
      </c>
      <c r="AB286" s="245" t="s">
        <v>30</v>
      </c>
      <c r="AC286" s="246" t="s">
        <v>31</v>
      </c>
      <c r="AD286" s="245" t="s">
        <v>32</v>
      </c>
      <c r="AE286" s="245" t="s">
        <v>33</v>
      </c>
      <c r="AF286" s="245" t="s">
        <v>34</v>
      </c>
      <c r="AG286" s="245" t="s">
        <v>35</v>
      </c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</row>
    <row r="287" spans="1:147" ht="409.6" customHeight="1" x14ac:dyDescent="1.1499999999999999">
      <c r="A287" s="244"/>
      <c r="B287" s="232"/>
      <c r="C287" s="245"/>
      <c r="D287" s="245"/>
      <c r="E287" s="245"/>
      <c r="F287" s="245"/>
      <c r="G287" s="245"/>
      <c r="H287" s="245"/>
      <c r="I287" s="245"/>
      <c r="J287" s="245"/>
      <c r="K287" s="245"/>
      <c r="L287" s="245"/>
      <c r="M287" s="245"/>
      <c r="N287" s="245"/>
      <c r="O287" s="245"/>
      <c r="P287" s="245"/>
      <c r="Q287" s="245"/>
      <c r="R287" s="245"/>
      <c r="S287" s="245"/>
      <c r="T287" s="245"/>
      <c r="U287" s="245"/>
      <c r="V287" s="245"/>
      <c r="W287" s="245"/>
      <c r="X287" s="245"/>
      <c r="Y287" s="245"/>
      <c r="Z287" s="245"/>
      <c r="AA287" s="246"/>
      <c r="AB287" s="245"/>
      <c r="AC287" s="246"/>
      <c r="AD287" s="245"/>
      <c r="AE287" s="245"/>
      <c r="AF287" s="245"/>
      <c r="AG287" s="245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</row>
    <row r="288" spans="1:147" ht="84" thickBot="1" x14ac:dyDescent="1.2">
      <c r="A288" s="3">
        <v>1</v>
      </c>
      <c r="B288" s="4">
        <v>2</v>
      </c>
      <c r="C288" s="3">
        <v>3</v>
      </c>
      <c r="D288" s="3">
        <v>4</v>
      </c>
      <c r="E288" s="3">
        <v>5</v>
      </c>
      <c r="F288" s="3">
        <v>6</v>
      </c>
      <c r="G288" s="3">
        <v>7</v>
      </c>
      <c r="H288" s="3" t="s">
        <v>36</v>
      </c>
      <c r="I288" s="3">
        <v>9</v>
      </c>
      <c r="J288" s="3">
        <v>10</v>
      </c>
      <c r="K288" s="3">
        <v>11</v>
      </c>
      <c r="L288" s="3">
        <v>12</v>
      </c>
      <c r="M288" s="3">
        <v>13</v>
      </c>
      <c r="N288" s="3">
        <v>14</v>
      </c>
      <c r="O288" s="3">
        <v>15</v>
      </c>
      <c r="P288" s="3">
        <v>16</v>
      </c>
      <c r="Q288" s="3">
        <v>17</v>
      </c>
      <c r="R288" s="3">
        <v>18</v>
      </c>
      <c r="S288" s="3">
        <v>19</v>
      </c>
      <c r="T288" s="3">
        <v>20</v>
      </c>
      <c r="U288" s="3">
        <v>21</v>
      </c>
      <c r="V288" s="3">
        <v>22</v>
      </c>
      <c r="W288" s="3">
        <v>23</v>
      </c>
      <c r="X288" s="3">
        <v>24</v>
      </c>
      <c r="Y288" s="3">
        <v>25</v>
      </c>
      <c r="Z288" s="3">
        <v>26</v>
      </c>
      <c r="AA288" s="4">
        <v>27</v>
      </c>
      <c r="AB288" s="3">
        <v>28</v>
      </c>
      <c r="AC288" s="3">
        <v>29</v>
      </c>
      <c r="AD288" s="3">
        <v>30</v>
      </c>
      <c r="AE288" s="3">
        <v>31</v>
      </c>
      <c r="AF288" s="3">
        <v>32</v>
      </c>
      <c r="AG288" s="5">
        <v>33</v>
      </c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</row>
    <row r="289" spans="1:147" s="2" customFormat="1" ht="84" thickBot="1" x14ac:dyDescent="1.2">
      <c r="A289" s="232" t="s">
        <v>109</v>
      </c>
      <c r="B289" s="232"/>
      <c r="C289" s="232"/>
      <c r="D289" s="232"/>
      <c r="E289" s="232"/>
      <c r="F289" s="232"/>
      <c r="G289" s="232"/>
      <c r="H289" s="232"/>
      <c r="I289" s="232"/>
      <c r="J289" s="232"/>
      <c r="K289" s="232"/>
      <c r="L289" s="232"/>
      <c r="M289" s="232"/>
      <c r="N289" s="232"/>
      <c r="O289" s="232"/>
      <c r="P289" s="232"/>
      <c r="Q289" s="232"/>
      <c r="R289" s="232"/>
      <c r="S289" s="232"/>
      <c r="T289" s="232"/>
      <c r="U289" s="232"/>
      <c r="V289" s="232"/>
      <c r="W289" s="232"/>
      <c r="X289" s="232"/>
      <c r="Y289" s="232"/>
      <c r="Z289" s="232"/>
      <c r="AA289" s="232"/>
      <c r="AB289" s="232"/>
      <c r="AC289" s="232"/>
      <c r="AD289" s="232"/>
      <c r="AE289" s="232"/>
      <c r="AF289" s="232"/>
      <c r="AG289" s="232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</row>
    <row r="290" spans="1:147" s="1" customFormat="1" ht="132.75" customHeight="1" x14ac:dyDescent="1.1499999999999999">
      <c r="A290" s="128">
        <v>9</v>
      </c>
      <c r="B290" s="7" t="s">
        <v>164</v>
      </c>
      <c r="C290" s="128"/>
      <c r="D290" s="128"/>
      <c r="E290" s="128"/>
      <c r="F290" s="128">
        <v>62</v>
      </c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>
        <v>123</v>
      </c>
      <c r="R290" s="128"/>
      <c r="S290" s="128"/>
      <c r="T290" s="128"/>
      <c r="U290" s="128"/>
      <c r="V290" s="128">
        <v>6</v>
      </c>
      <c r="W290" s="128"/>
      <c r="X290" s="128"/>
      <c r="Y290" s="128">
        <v>6</v>
      </c>
      <c r="Z290" s="128"/>
      <c r="AA290" s="127"/>
      <c r="AB290" s="128"/>
      <c r="AC290" s="128"/>
      <c r="AD290" s="128"/>
      <c r="AE290" s="128"/>
      <c r="AF290" s="128"/>
      <c r="AG290" s="198"/>
      <c r="AH290" s="12"/>
    </row>
    <row r="291" spans="1:147" s="1" customFormat="1" ht="108" customHeight="1" x14ac:dyDescent="1.1499999999999999">
      <c r="A291" s="208">
        <v>59</v>
      </c>
      <c r="B291" s="7" t="s">
        <v>204</v>
      </c>
      <c r="C291" s="208"/>
      <c r="D291" s="208"/>
      <c r="E291" s="208"/>
      <c r="F291" s="208"/>
      <c r="G291" s="208"/>
      <c r="H291" s="208"/>
      <c r="I291" s="208"/>
      <c r="J291" s="208"/>
      <c r="K291" s="208"/>
      <c r="L291" s="208"/>
      <c r="M291" s="208"/>
      <c r="N291" s="208"/>
      <c r="O291" s="208"/>
      <c r="P291" s="208"/>
      <c r="Q291" s="208"/>
      <c r="R291" s="208"/>
      <c r="S291" s="208"/>
      <c r="T291" s="208"/>
      <c r="U291" s="208"/>
      <c r="V291" s="208">
        <v>10</v>
      </c>
      <c r="W291" s="208"/>
      <c r="X291" s="208"/>
      <c r="Y291" s="208"/>
      <c r="Z291" s="208"/>
      <c r="AA291" s="207"/>
      <c r="AB291" s="208"/>
      <c r="AC291" s="208"/>
      <c r="AD291" s="208"/>
      <c r="AE291" s="208"/>
      <c r="AF291" s="208"/>
      <c r="AG291" s="9"/>
      <c r="AH291" s="12"/>
    </row>
    <row r="292" spans="1:147" s="1" customFormat="1" x14ac:dyDescent="1.1499999999999999">
      <c r="A292" s="128">
        <v>13</v>
      </c>
      <c r="B292" s="7" t="s">
        <v>80</v>
      </c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8"/>
      <c r="T292" s="128">
        <v>20</v>
      </c>
      <c r="U292" s="128"/>
      <c r="V292" s="128"/>
      <c r="W292" s="128"/>
      <c r="X292" s="128"/>
      <c r="Y292" s="128"/>
      <c r="Z292" s="128"/>
      <c r="AA292" s="127"/>
      <c r="AB292" s="128"/>
      <c r="AC292" s="128"/>
      <c r="AD292" s="128"/>
      <c r="AE292" s="128"/>
      <c r="AF292" s="128"/>
      <c r="AG292" s="198"/>
    </row>
    <row r="293" spans="1:147" s="1" customFormat="1" ht="91.5" customHeight="1" x14ac:dyDescent="1.1499999999999999">
      <c r="A293" s="128">
        <v>70</v>
      </c>
      <c r="B293" s="7" t="s">
        <v>40</v>
      </c>
      <c r="C293" s="128"/>
      <c r="D293" s="128"/>
      <c r="E293" s="128"/>
      <c r="F293" s="128"/>
      <c r="G293" s="128"/>
      <c r="H293" s="128"/>
      <c r="I293" s="128"/>
      <c r="J293" s="10">
        <v>120</v>
      </c>
      <c r="K293" s="128"/>
      <c r="L293" s="128"/>
      <c r="M293" s="128"/>
      <c r="N293" s="128"/>
      <c r="O293" s="128"/>
      <c r="P293" s="128"/>
      <c r="Q293" s="128"/>
      <c r="R293" s="128"/>
      <c r="S293" s="128"/>
      <c r="T293" s="128"/>
      <c r="U293" s="128"/>
      <c r="V293" s="128"/>
      <c r="W293" s="128"/>
      <c r="X293" s="128"/>
      <c r="Y293" s="128"/>
      <c r="Z293" s="128"/>
      <c r="AA293" s="127"/>
      <c r="AB293" s="128"/>
      <c r="AC293" s="128"/>
      <c r="AD293" s="128"/>
      <c r="AE293" s="128"/>
      <c r="AF293" s="128"/>
      <c r="AG293" s="198"/>
    </row>
    <row r="294" spans="1:147" s="1" customFormat="1" ht="91.5" customHeight="1" x14ac:dyDescent="1.1499999999999999">
      <c r="A294" s="128" t="s">
        <v>41</v>
      </c>
      <c r="B294" s="7" t="s">
        <v>42</v>
      </c>
      <c r="C294" s="128">
        <v>60</v>
      </c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8"/>
      <c r="T294" s="128"/>
      <c r="U294" s="128"/>
      <c r="V294" s="128"/>
      <c r="W294" s="128"/>
      <c r="X294" s="128"/>
      <c r="Y294" s="128"/>
      <c r="Z294" s="128"/>
      <c r="AA294" s="127"/>
      <c r="AB294" s="128"/>
      <c r="AC294" s="128"/>
      <c r="AD294" s="128"/>
      <c r="AE294" s="128"/>
      <c r="AF294" s="128"/>
      <c r="AG294" s="126"/>
    </row>
    <row r="295" spans="1:147" s="1" customFormat="1" ht="116.25" customHeight="1" x14ac:dyDescent="1.1499999999999999">
      <c r="A295" s="128">
        <v>36</v>
      </c>
      <c r="B295" s="7" t="s">
        <v>39</v>
      </c>
      <c r="C295" s="128"/>
      <c r="D295" s="128"/>
      <c r="E295" s="128"/>
      <c r="F295" s="128"/>
      <c r="G295" s="128"/>
      <c r="H295" s="128"/>
      <c r="I295" s="10"/>
      <c r="J295" s="10"/>
      <c r="K295" s="128"/>
      <c r="L295" s="128"/>
      <c r="M295" s="128"/>
      <c r="N295" s="128"/>
      <c r="O295" s="128"/>
      <c r="P295" s="128"/>
      <c r="Q295" s="128">
        <v>100</v>
      </c>
      <c r="R295" s="128"/>
      <c r="S295" s="128"/>
      <c r="T295" s="128"/>
      <c r="U295" s="128"/>
      <c r="V295" s="128"/>
      <c r="W295" s="128"/>
      <c r="X295" s="128"/>
      <c r="Y295" s="128">
        <v>20</v>
      </c>
      <c r="Z295" s="128"/>
      <c r="AA295" s="127"/>
      <c r="AB295" s="128">
        <v>4</v>
      </c>
      <c r="AC295" s="128"/>
      <c r="AD295" s="128"/>
      <c r="AE295" s="128"/>
      <c r="AF295" s="128"/>
      <c r="AG295" s="198"/>
    </row>
    <row r="296" spans="1:147" ht="84" thickBot="1" x14ac:dyDescent="1.2">
      <c r="A296" s="3"/>
      <c r="B296" s="7" t="s">
        <v>43</v>
      </c>
      <c r="C296" s="3">
        <f>C290+C291+C292+C293+C294+C295</f>
        <v>60</v>
      </c>
      <c r="D296" s="208">
        <f t="shared" ref="D296:AG296" si="40">D290+D291+D292+D293+D294+D295</f>
        <v>0</v>
      </c>
      <c r="E296" s="208">
        <f t="shared" si="40"/>
        <v>0</v>
      </c>
      <c r="F296" s="208">
        <f t="shared" si="40"/>
        <v>62</v>
      </c>
      <c r="G296" s="208">
        <f t="shared" si="40"/>
        <v>0</v>
      </c>
      <c r="H296" s="208">
        <f t="shared" si="40"/>
        <v>0</v>
      </c>
      <c r="I296" s="208">
        <f t="shared" si="40"/>
        <v>0</v>
      </c>
      <c r="J296" s="208">
        <f t="shared" si="40"/>
        <v>120</v>
      </c>
      <c r="K296" s="208">
        <f t="shared" si="40"/>
        <v>0</v>
      </c>
      <c r="L296" s="208">
        <f t="shared" si="40"/>
        <v>0</v>
      </c>
      <c r="M296" s="208">
        <f t="shared" si="40"/>
        <v>0</v>
      </c>
      <c r="N296" s="208">
        <f t="shared" si="40"/>
        <v>0</v>
      </c>
      <c r="O296" s="208">
        <f t="shared" si="40"/>
        <v>0</v>
      </c>
      <c r="P296" s="208">
        <f t="shared" si="40"/>
        <v>0</v>
      </c>
      <c r="Q296" s="208">
        <f t="shared" si="40"/>
        <v>223</v>
      </c>
      <c r="R296" s="208">
        <f t="shared" si="40"/>
        <v>0</v>
      </c>
      <c r="S296" s="208">
        <f t="shared" si="40"/>
        <v>0</v>
      </c>
      <c r="T296" s="208">
        <f t="shared" si="40"/>
        <v>20</v>
      </c>
      <c r="U296" s="208">
        <f t="shared" si="40"/>
        <v>0</v>
      </c>
      <c r="V296" s="208">
        <f t="shared" si="40"/>
        <v>16</v>
      </c>
      <c r="W296" s="208">
        <f t="shared" si="40"/>
        <v>0</v>
      </c>
      <c r="X296" s="208">
        <f t="shared" si="40"/>
        <v>0</v>
      </c>
      <c r="Y296" s="208">
        <f t="shared" si="40"/>
        <v>26</v>
      </c>
      <c r="Z296" s="208">
        <f t="shared" si="40"/>
        <v>0</v>
      </c>
      <c r="AA296" s="208">
        <f t="shared" si="40"/>
        <v>0</v>
      </c>
      <c r="AB296" s="208">
        <f t="shared" si="40"/>
        <v>4</v>
      </c>
      <c r="AC296" s="208">
        <f t="shared" si="40"/>
        <v>0</v>
      </c>
      <c r="AD296" s="208">
        <f t="shared" si="40"/>
        <v>0</v>
      </c>
      <c r="AE296" s="208">
        <f t="shared" si="40"/>
        <v>0</v>
      </c>
      <c r="AF296" s="208">
        <f t="shared" si="40"/>
        <v>0</v>
      </c>
      <c r="AG296" s="208">
        <f t="shared" si="40"/>
        <v>0</v>
      </c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</row>
    <row r="297" spans="1:147" s="2" customFormat="1" ht="84" thickBot="1" x14ac:dyDescent="1.2">
      <c r="A297" s="232" t="s">
        <v>111</v>
      </c>
      <c r="B297" s="232"/>
      <c r="C297" s="232"/>
      <c r="D297" s="232"/>
      <c r="E297" s="232"/>
      <c r="F297" s="232"/>
      <c r="G297" s="232"/>
      <c r="H297" s="232"/>
      <c r="I297" s="232"/>
      <c r="J297" s="232"/>
      <c r="K297" s="232"/>
      <c r="L297" s="232"/>
      <c r="M297" s="232"/>
      <c r="N297" s="232"/>
      <c r="O297" s="232"/>
      <c r="P297" s="232"/>
      <c r="Q297" s="232"/>
      <c r="R297" s="232"/>
      <c r="S297" s="232"/>
      <c r="T297" s="232"/>
      <c r="U297" s="232"/>
      <c r="V297" s="232"/>
      <c r="W297" s="232"/>
      <c r="X297" s="232"/>
      <c r="Y297" s="232"/>
      <c r="Z297" s="232"/>
      <c r="AA297" s="232"/>
      <c r="AB297" s="232"/>
      <c r="AC297" s="232"/>
      <c r="AD297" s="232"/>
      <c r="AE297" s="232"/>
      <c r="AF297" s="232"/>
      <c r="AG297" s="233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</row>
    <row r="298" spans="1:147" s="1" customFormat="1" ht="134.25" customHeight="1" x14ac:dyDescent="1.1499999999999999">
      <c r="A298" s="128">
        <v>76</v>
      </c>
      <c r="B298" s="7" t="s">
        <v>74</v>
      </c>
      <c r="C298" s="128"/>
      <c r="D298" s="128"/>
      <c r="E298" s="128"/>
      <c r="F298" s="128"/>
      <c r="G298" s="128"/>
      <c r="H298" s="128">
        <v>20</v>
      </c>
      <c r="I298" s="128">
        <v>73</v>
      </c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  <c r="T298" s="128"/>
      <c r="U298" s="128"/>
      <c r="V298" s="128"/>
      <c r="W298" s="128">
        <v>8</v>
      </c>
      <c r="X298" s="128"/>
      <c r="Y298" s="128"/>
      <c r="Z298" s="128"/>
      <c r="AA298" s="127"/>
      <c r="AB298" s="128"/>
      <c r="AC298" s="128"/>
      <c r="AD298" s="128"/>
      <c r="AE298" s="128"/>
      <c r="AF298" s="128"/>
      <c r="AG298" s="198"/>
    </row>
    <row r="299" spans="1:147" s="1" customFormat="1" ht="165" customHeight="1" x14ac:dyDescent="1.1499999999999999">
      <c r="A299" s="128">
        <v>40</v>
      </c>
      <c r="B299" s="7" t="s">
        <v>45</v>
      </c>
      <c r="C299" s="128"/>
      <c r="D299" s="128"/>
      <c r="E299" s="128"/>
      <c r="F299" s="128"/>
      <c r="G299" s="128">
        <v>10</v>
      </c>
      <c r="H299" s="128">
        <v>75</v>
      </c>
      <c r="I299" s="128">
        <v>29.01</v>
      </c>
      <c r="J299" s="128"/>
      <c r="K299" s="128"/>
      <c r="L299" s="128"/>
      <c r="M299" s="128">
        <v>16</v>
      </c>
      <c r="N299" s="128"/>
      <c r="O299" s="128"/>
      <c r="P299" s="128"/>
      <c r="Q299" s="128"/>
      <c r="R299" s="128"/>
      <c r="S299" s="128"/>
      <c r="T299" s="128"/>
      <c r="U299" s="128"/>
      <c r="V299" s="128"/>
      <c r="W299" s="128">
        <v>2.5</v>
      </c>
      <c r="X299" s="128"/>
      <c r="Y299" s="128"/>
      <c r="Z299" s="128"/>
      <c r="AA299" s="127"/>
      <c r="AB299" s="128"/>
      <c r="AC299" s="128"/>
      <c r="AD299" s="128"/>
      <c r="AE299" s="128"/>
      <c r="AF299" s="128"/>
      <c r="AG299" s="198"/>
      <c r="AH299" s="12"/>
    </row>
    <row r="300" spans="1:147" s="1" customFormat="1" x14ac:dyDescent="1.1499999999999999">
      <c r="A300" s="128">
        <v>92</v>
      </c>
      <c r="B300" s="7" t="s">
        <v>181</v>
      </c>
      <c r="C300" s="128"/>
      <c r="D300" s="128"/>
      <c r="E300" s="128"/>
      <c r="F300" s="128">
        <v>6</v>
      </c>
      <c r="G300" s="128"/>
      <c r="H300" s="128"/>
      <c r="I300" s="128">
        <v>64</v>
      </c>
      <c r="J300" s="128"/>
      <c r="K300" s="128"/>
      <c r="L300" s="128"/>
      <c r="M300" s="128">
        <v>40</v>
      </c>
      <c r="N300" s="128"/>
      <c r="O300" s="5"/>
      <c r="P300" s="128"/>
      <c r="Q300" s="128"/>
      <c r="R300" s="128"/>
      <c r="S300" s="128"/>
      <c r="T300" s="128"/>
      <c r="U300" s="128"/>
      <c r="V300" s="128"/>
      <c r="W300" s="128">
        <v>4.8</v>
      </c>
      <c r="X300" s="128"/>
      <c r="Y300" s="128"/>
      <c r="Z300" s="128"/>
      <c r="AA300" s="127"/>
      <c r="AB300" s="128"/>
      <c r="AC300" s="128"/>
      <c r="AD300" s="128"/>
      <c r="AE300" s="128"/>
      <c r="AF300" s="128"/>
      <c r="AG300" s="198"/>
      <c r="AH300" s="12"/>
    </row>
    <row r="301" spans="1:147" s="1" customFormat="1" ht="105" customHeight="1" x14ac:dyDescent="1.1499999999999999">
      <c r="A301" s="128">
        <v>24</v>
      </c>
      <c r="B301" s="7" t="s">
        <v>188</v>
      </c>
      <c r="C301" s="128"/>
      <c r="D301" s="128"/>
      <c r="E301" s="128"/>
      <c r="F301" s="128">
        <v>56</v>
      </c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8"/>
      <c r="T301" s="128"/>
      <c r="U301" s="128"/>
      <c r="V301" s="128">
        <v>11</v>
      </c>
      <c r="W301" s="128"/>
      <c r="X301" s="128"/>
      <c r="Y301" s="128"/>
      <c r="Z301" s="128"/>
      <c r="AA301" s="127"/>
      <c r="AB301" s="128"/>
      <c r="AC301" s="128"/>
      <c r="AD301" s="128"/>
      <c r="AE301" s="128"/>
      <c r="AF301" s="128"/>
      <c r="AG301" s="198"/>
      <c r="AH301" s="12"/>
    </row>
    <row r="302" spans="1:147" s="1" customFormat="1" ht="105" customHeight="1" x14ac:dyDescent="1.1499999999999999">
      <c r="A302" s="133">
        <v>15</v>
      </c>
      <c r="B302" s="7" t="s">
        <v>55</v>
      </c>
      <c r="C302" s="133"/>
      <c r="D302" s="133"/>
      <c r="E302" s="133">
        <v>1.5</v>
      </c>
      <c r="F302" s="133"/>
      <c r="G302" s="133"/>
      <c r="H302" s="133"/>
      <c r="I302" s="133">
        <v>1.2</v>
      </c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>
        <v>30</v>
      </c>
      <c r="V302" s="133">
        <v>1.5</v>
      </c>
      <c r="W302" s="133"/>
      <c r="X302" s="133"/>
      <c r="Y302" s="133"/>
      <c r="Z302" s="133"/>
      <c r="AA302" s="132"/>
      <c r="AB302" s="133"/>
      <c r="AC302" s="133"/>
      <c r="AD302" s="133"/>
      <c r="AE302" s="133"/>
      <c r="AF302" s="133"/>
      <c r="AG302" s="198"/>
      <c r="AH302" s="12"/>
    </row>
    <row r="303" spans="1:147" ht="85.5" customHeight="1" x14ac:dyDescent="1.1499999999999999">
      <c r="A303" s="128">
        <v>62</v>
      </c>
      <c r="B303" s="7" t="s">
        <v>185</v>
      </c>
      <c r="C303" s="128"/>
      <c r="D303" s="128"/>
      <c r="E303" s="128"/>
      <c r="F303" s="128"/>
      <c r="G303" s="128"/>
      <c r="H303" s="128"/>
      <c r="I303" s="128"/>
      <c r="J303" s="128">
        <v>40</v>
      </c>
      <c r="K303" s="128"/>
      <c r="L303" s="128"/>
      <c r="M303" s="128"/>
      <c r="N303" s="128"/>
      <c r="O303" s="128"/>
      <c r="P303" s="128"/>
      <c r="Q303" s="128"/>
      <c r="R303" s="128"/>
      <c r="S303" s="128"/>
      <c r="T303" s="128"/>
      <c r="U303" s="128"/>
      <c r="V303" s="128"/>
      <c r="W303" s="128"/>
      <c r="X303" s="128"/>
      <c r="Y303" s="128">
        <v>15</v>
      </c>
      <c r="Z303" s="128"/>
      <c r="AA303" s="127"/>
      <c r="AB303" s="128"/>
      <c r="AC303" s="128"/>
      <c r="AD303" s="128"/>
      <c r="AE303" s="128"/>
      <c r="AF303" s="128"/>
      <c r="AG303" s="9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</row>
    <row r="304" spans="1:147" x14ac:dyDescent="1.1499999999999999">
      <c r="A304" s="3" t="s">
        <v>41</v>
      </c>
      <c r="B304" s="7" t="s">
        <v>5</v>
      </c>
      <c r="C304" s="3">
        <v>50</v>
      </c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8"/>
      <c r="AB304" s="3"/>
      <c r="AC304" s="3"/>
      <c r="AD304" s="3"/>
      <c r="AE304" s="3"/>
      <c r="AF304" s="3"/>
      <c r="AG304" s="3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</row>
    <row r="305" spans="1:147" x14ac:dyDescent="1.1499999999999999">
      <c r="A305" s="3" t="s">
        <v>41</v>
      </c>
      <c r="B305" s="7" t="s">
        <v>6</v>
      </c>
      <c r="C305" s="3"/>
      <c r="D305" s="3">
        <v>30</v>
      </c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8"/>
      <c r="AB305" s="3"/>
      <c r="AC305" s="3"/>
      <c r="AD305" s="3"/>
      <c r="AE305" s="3"/>
      <c r="AF305" s="3"/>
      <c r="AG305" s="3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</row>
    <row r="306" spans="1:147" x14ac:dyDescent="1.1499999999999999">
      <c r="A306" s="3"/>
      <c r="B306" s="7" t="s">
        <v>43</v>
      </c>
      <c r="C306" s="3">
        <f>SUM(C298:C305)</f>
        <v>50</v>
      </c>
      <c r="D306" s="3">
        <f t="shared" ref="D306:AG306" si="41">SUM(D298:D305)</f>
        <v>30</v>
      </c>
      <c r="E306" s="3">
        <f t="shared" si="41"/>
        <v>1.5</v>
      </c>
      <c r="F306" s="3">
        <f t="shared" si="41"/>
        <v>62</v>
      </c>
      <c r="G306" s="3">
        <f t="shared" si="41"/>
        <v>10</v>
      </c>
      <c r="H306" s="3">
        <f t="shared" si="41"/>
        <v>95</v>
      </c>
      <c r="I306" s="3">
        <f t="shared" si="41"/>
        <v>167.20999999999998</v>
      </c>
      <c r="J306" s="3">
        <f t="shared" si="41"/>
        <v>40</v>
      </c>
      <c r="K306" s="3">
        <f t="shared" si="41"/>
        <v>0</v>
      </c>
      <c r="L306" s="3">
        <f t="shared" si="41"/>
        <v>0</v>
      </c>
      <c r="M306" s="3">
        <f t="shared" si="41"/>
        <v>56</v>
      </c>
      <c r="N306" s="3">
        <f t="shared" si="41"/>
        <v>0</v>
      </c>
      <c r="O306" s="3">
        <f t="shared" si="41"/>
        <v>0</v>
      </c>
      <c r="P306" s="3">
        <f t="shared" si="41"/>
        <v>0</v>
      </c>
      <c r="Q306" s="3">
        <f t="shared" si="41"/>
        <v>0</v>
      </c>
      <c r="R306" s="3">
        <f t="shared" si="41"/>
        <v>0</v>
      </c>
      <c r="S306" s="3">
        <f t="shared" si="41"/>
        <v>0</v>
      </c>
      <c r="T306" s="3">
        <f t="shared" si="41"/>
        <v>0</v>
      </c>
      <c r="U306" s="3">
        <f t="shared" si="41"/>
        <v>30</v>
      </c>
      <c r="V306" s="3">
        <f t="shared" si="41"/>
        <v>12.5</v>
      </c>
      <c r="W306" s="3">
        <f t="shared" si="41"/>
        <v>15.3</v>
      </c>
      <c r="X306" s="3">
        <f t="shared" si="41"/>
        <v>0</v>
      </c>
      <c r="Y306" s="3">
        <f t="shared" si="41"/>
        <v>15</v>
      </c>
      <c r="Z306" s="3">
        <f t="shared" si="41"/>
        <v>0</v>
      </c>
      <c r="AA306" s="8">
        <f t="shared" si="41"/>
        <v>0</v>
      </c>
      <c r="AB306" s="3">
        <f t="shared" si="41"/>
        <v>0</v>
      </c>
      <c r="AC306" s="3">
        <f t="shared" si="41"/>
        <v>0</v>
      </c>
      <c r="AD306" s="3">
        <f t="shared" si="41"/>
        <v>0</v>
      </c>
      <c r="AE306" s="3">
        <f t="shared" si="41"/>
        <v>0</v>
      </c>
      <c r="AF306" s="3">
        <f t="shared" si="41"/>
        <v>0</v>
      </c>
      <c r="AG306" s="3">
        <f t="shared" si="41"/>
        <v>0</v>
      </c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</row>
    <row r="307" spans="1:147" ht="83.25" customHeight="1" x14ac:dyDescent="1.1499999999999999">
      <c r="A307" s="232" t="s">
        <v>48</v>
      </c>
      <c r="B307" s="232"/>
      <c r="C307" s="232"/>
      <c r="D307" s="232"/>
      <c r="E307" s="232"/>
      <c r="F307" s="232"/>
      <c r="G307" s="232"/>
      <c r="H307" s="232"/>
      <c r="I307" s="232"/>
      <c r="J307" s="232"/>
      <c r="K307" s="232"/>
      <c r="L307" s="232"/>
      <c r="M307" s="232"/>
      <c r="N307" s="232"/>
      <c r="O307" s="232"/>
      <c r="P307" s="232"/>
      <c r="Q307" s="232"/>
      <c r="R307" s="232"/>
      <c r="S307" s="232"/>
      <c r="T307" s="232"/>
      <c r="U307" s="232"/>
      <c r="V307" s="232"/>
      <c r="W307" s="232"/>
      <c r="X307" s="232"/>
      <c r="Y307" s="232"/>
      <c r="Z307" s="232"/>
      <c r="AA307" s="232"/>
      <c r="AB307" s="232"/>
      <c r="AC307" s="232"/>
      <c r="AD307" s="232"/>
      <c r="AE307" s="232"/>
      <c r="AF307" s="232"/>
      <c r="AG307" s="232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</row>
    <row r="308" spans="1:147" ht="97.5" customHeight="1" x14ac:dyDescent="1.1499999999999999">
      <c r="A308" s="189">
        <v>25</v>
      </c>
      <c r="B308" s="7" t="s">
        <v>60</v>
      </c>
      <c r="C308" s="189"/>
      <c r="D308" s="189"/>
      <c r="E308" s="189"/>
      <c r="F308" s="189"/>
      <c r="G308" s="189"/>
      <c r="H308" s="189"/>
      <c r="I308" s="189"/>
      <c r="J308" s="189"/>
      <c r="K308" s="189"/>
      <c r="L308" s="189">
        <v>200</v>
      </c>
      <c r="M308" s="189"/>
      <c r="N308" s="189"/>
      <c r="O308" s="189"/>
      <c r="P308" s="189"/>
      <c r="Q308" s="189"/>
      <c r="R308" s="189"/>
      <c r="S308" s="189"/>
      <c r="T308" s="189"/>
      <c r="U308" s="189"/>
      <c r="V308" s="189"/>
      <c r="W308" s="189"/>
      <c r="X308" s="189"/>
      <c r="Y308" s="189"/>
      <c r="Z308" s="189"/>
      <c r="AA308" s="188"/>
      <c r="AB308" s="189"/>
      <c r="AC308" s="189"/>
      <c r="AD308" s="189"/>
      <c r="AE308" s="189"/>
      <c r="AF308" s="189"/>
      <c r="AG308" s="9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</row>
    <row r="309" spans="1:147" ht="162.75" customHeight="1" x14ac:dyDescent="1.1499999999999999">
      <c r="A309" s="208">
        <v>89</v>
      </c>
      <c r="B309" s="7" t="s">
        <v>50</v>
      </c>
      <c r="C309" s="208"/>
      <c r="D309" s="208"/>
      <c r="E309" s="208"/>
      <c r="F309" s="208"/>
      <c r="G309" s="208"/>
      <c r="H309" s="208"/>
      <c r="I309" s="208"/>
      <c r="J309" s="208"/>
      <c r="K309" s="208"/>
      <c r="L309" s="208"/>
      <c r="M309" s="208"/>
      <c r="N309" s="208"/>
      <c r="O309" s="208"/>
      <c r="P309" s="208"/>
      <c r="Q309" s="208"/>
      <c r="R309" s="208"/>
      <c r="S309" s="208"/>
      <c r="T309" s="208"/>
      <c r="U309" s="208"/>
      <c r="V309" s="208"/>
      <c r="W309" s="208"/>
      <c r="X309" s="208"/>
      <c r="Y309" s="208"/>
      <c r="Z309" s="208">
        <v>50</v>
      </c>
      <c r="AA309" s="207"/>
      <c r="AB309" s="208"/>
      <c r="AC309" s="208"/>
      <c r="AD309" s="208"/>
      <c r="AE309" s="208"/>
      <c r="AF309" s="208"/>
      <c r="AG309" s="9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</row>
    <row r="310" spans="1:147" ht="100.5" customHeight="1" x14ac:dyDescent="1.1499999999999999">
      <c r="A310" s="208">
        <v>70</v>
      </c>
      <c r="B310" s="7" t="s">
        <v>40</v>
      </c>
      <c r="C310" s="208"/>
      <c r="D310" s="208"/>
      <c r="E310" s="208"/>
      <c r="F310" s="208"/>
      <c r="G310" s="208"/>
      <c r="H310" s="208"/>
      <c r="I310" s="208"/>
      <c r="J310" s="10">
        <v>100</v>
      </c>
      <c r="K310" s="208"/>
      <c r="L310" s="208"/>
      <c r="M310" s="208"/>
      <c r="N310" s="208"/>
      <c r="O310" s="208"/>
      <c r="P310" s="208"/>
      <c r="Q310" s="208"/>
      <c r="R310" s="208"/>
      <c r="S310" s="208"/>
      <c r="T310" s="208"/>
      <c r="U310" s="208"/>
      <c r="V310" s="208"/>
      <c r="W310" s="208"/>
      <c r="X310" s="208"/>
      <c r="Y310" s="208"/>
      <c r="Z310" s="208"/>
      <c r="AA310" s="207"/>
      <c r="AB310" s="208"/>
      <c r="AC310" s="208"/>
      <c r="AD310" s="208"/>
      <c r="AE310" s="208"/>
      <c r="AF310" s="208"/>
      <c r="AG310" s="9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</row>
    <row r="311" spans="1:147" x14ac:dyDescent="1.1499999999999999">
      <c r="A311" s="3"/>
      <c r="B311" s="7" t="s">
        <v>43</v>
      </c>
      <c r="C311" s="3">
        <f t="shared" ref="C311:AG311" si="42">C308+C309+C310</f>
        <v>0</v>
      </c>
      <c r="D311" s="3">
        <f t="shared" si="42"/>
        <v>0</v>
      </c>
      <c r="E311" s="3">
        <f t="shared" si="42"/>
        <v>0</v>
      </c>
      <c r="F311" s="3">
        <f t="shared" si="42"/>
        <v>0</v>
      </c>
      <c r="G311" s="3">
        <f t="shared" si="42"/>
        <v>0</v>
      </c>
      <c r="H311" s="3">
        <f t="shared" si="42"/>
        <v>0</v>
      </c>
      <c r="I311" s="3">
        <f t="shared" si="42"/>
        <v>0</v>
      </c>
      <c r="J311" s="3">
        <f t="shared" si="42"/>
        <v>100</v>
      </c>
      <c r="K311" s="3">
        <f t="shared" si="42"/>
        <v>0</v>
      </c>
      <c r="L311" s="3">
        <f t="shared" si="42"/>
        <v>200</v>
      </c>
      <c r="M311" s="3">
        <f t="shared" si="42"/>
        <v>0</v>
      </c>
      <c r="N311" s="3">
        <f t="shared" si="42"/>
        <v>0</v>
      </c>
      <c r="O311" s="3">
        <f t="shared" si="42"/>
        <v>0</v>
      </c>
      <c r="P311" s="3">
        <f t="shared" si="42"/>
        <v>0</v>
      </c>
      <c r="Q311" s="3">
        <f t="shared" si="42"/>
        <v>0</v>
      </c>
      <c r="R311" s="3">
        <f t="shared" si="42"/>
        <v>0</v>
      </c>
      <c r="S311" s="3">
        <f t="shared" si="42"/>
        <v>0</v>
      </c>
      <c r="T311" s="3">
        <f t="shared" si="42"/>
        <v>0</v>
      </c>
      <c r="U311" s="3">
        <f t="shared" si="42"/>
        <v>0</v>
      </c>
      <c r="V311" s="3">
        <f t="shared" si="42"/>
        <v>0</v>
      </c>
      <c r="W311" s="3">
        <f t="shared" si="42"/>
        <v>0</v>
      </c>
      <c r="X311" s="3">
        <f t="shared" si="42"/>
        <v>0</v>
      </c>
      <c r="Y311" s="3">
        <f t="shared" si="42"/>
        <v>0</v>
      </c>
      <c r="Z311" s="3">
        <f t="shared" si="42"/>
        <v>50</v>
      </c>
      <c r="AA311" s="3">
        <f t="shared" si="42"/>
        <v>0</v>
      </c>
      <c r="AB311" s="3">
        <f t="shared" si="42"/>
        <v>0</v>
      </c>
      <c r="AC311" s="3">
        <f t="shared" si="42"/>
        <v>0</v>
      </c>
      <c r="AD311" s="3">
        <f t="shared" si="42"/>
        <v>0</v>
      </c>
      <c r="AE311" s="3">
        <f t="shared" si="42"/>
        <v>0</v>
      </c>
      <c r="AF311" s="3">
        <f t="shared" si="42"/>
        <v>0</v>
      </c>
      <c r="AG311" s="3">
        <f t="shared" si="42"/>
        <v>0</v>
      </c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</row>
    <row r="312" spans="1:147" ht="167.25" thickBot="1" x14ac:dyDescent="1.2">
      <c r="A312" s="3"/>
      <c r="B312" s="7" t="s">
        <v>51</v>
      </c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8"/>
      <c r="AB312" s="3"/>
      <c r="AC312" s="3"/>
      <c r="AD312" s="3"/>
      <c r="AE312" s="3"/>
      <c r="AF312" s="3">
        <v>1.2</v>
      </c>
      <c r="AG312" s="3">
        <v>3</v>
      </c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</row>
    <row r="313" spans="1:147" s="2" customFormat="1" ht="84" thickBot="1" x14ac:dyDescent="1.2">
      <c r="A313" s="3"/>
      <c r="B313" s="7" t="s">
        <v>52</v>
      </c>
      <c r="C313" s="3">
        <f t="shared" ref="C313:AE313" si="43">SUM(C296+C306+C311)</f>
        <v>110</v>
      </c>
      <c r="D313" s="3">
        <f t="shared" si="43"/>
        <v>30</v>
      </c>
      <c r="E313" s="3">
        <f t="shared" si="43"/>
        <v>1.5</v>
      </c>
      <c r="F313" s="3">
        <f t="shared" si="43"/>
        <v>124</v>
      </c>
      <c r="G313" s="3">
        <f t="shared" si="43"/>
        <v>10</v>
      </c>
      <c r="H313" s="3">
        <f t="shared" si="43"/>
        <v>95</v>
      </c>
      <c r="I313" s="3">
        <f t="shared" si="43"/>
        <v>167.20999999999998</v>
      </c>
      <c r="J313" s="3">
        <f t="shared" si="43"/>
        <v>260</v>
      </c>
      <c r="K313" s="3">
        <f t="shared" si="43"/>
        <v>0</v>
      </c>
      <c r="L313" s="3">
        <f t="shared" si="43"/>
        <v>200</v>
      </c>
      <c r="M313" s="3">
        <f t="shared" si="43"/>
        <v>56</v>
      </c>
      <c r="N313" s="3">
        <f t="shared" si="43"/>
        <v>0</v>
      </c>
      <c r="O313" s="3">
        <f t="shared" si="43"/>
        <v>0</v>
      </c>
      <c r="P313" s="3">
        <f t="shared" si="43"/>
        <v>0</v>
      </c>
      <c r="Q313" s="3">
        <f t="shared" si="43"/>
        <v>223</v>
      </c>
      <c r="R313" s="3">
        <f t="shared" si="43"/>
        <v>0</v>
      </c>
      <c r="S313" s="3">
        <f t="shared" si="43"/>
        <v>0</v>
      </c>
      <c r="T313" s="3">
        <f t="shared" si="43"/>
        <v>20</v>
      </c>
      <c r="U313" s="3">
        <f t="shared" si="43"/>
        <v>30</v>
      </c>
      <c r="V313" s="3">
        <f t="shared" si="43"/>
        <v>28.5</v>
      </c>
      <c r="W313" s="3">
        <f t="shared" si="43"/>
        <v>15.3</v>
      </c>
      <c r="X313" s="3">
        <f t="shared" si="43"/>
        <v>0</v>
      </c>
      <c r="Y313" s="3">
        <f t="shared" si="43"/>
        <v>41</v>
      </c>
      <c r="Z313" s="3">
        <f t="shared" si="43"/>
        <v>50</v>
      </c>
      <c r="AA313" s="3">
        <f t="shared" si="43"/>
        <v>0</v>
      </c>
      <c r="AB313" s="3">
        <f t="shared" si="43"/>
        <v>4</v>
      </c>
      <c r="AC313" s="3">
        <f t="shared" si="43"/>
        <v>0</v>
      </c>
      <c r="AD313" s="3">
        <f t="shared" si="43"/>
        <v>0</v>
      </c>
      <c r="AE313" s="3">
        <f t="shared" si="43"/>
        <v>0</v>
      </c>
      <c r="AF313" s="3">
        <v>1.2</v>
      </c>
      <c r="AG313" s="3">
        <v>3</v>
      </c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</row>
    <row r="314" spans="1:147" s="2" customFormat="1" ht="84" thickBot="1" x14ac:dyDescent="1.2">
      <c r="A314" s="232" t="s">
        <v>138</v>
      </c>
      <c r="B314" s="232"/>
      <c r="C314" s="232"/>
      <c r="D314" s="232"/>
      <c r="E314" s="232"/>
      <c r="F314" s="232"/>
      <c r="G314" s="232"/>
      <c r="H314" s="232"/>
      <c r="I314" s="232"/>
      <c r="J314" s="232"/>
      <c r="K314" s="232"/>
      <c r="L314" s="232"/>
      <c r="M314" s="232"/>
      <c r="N314" s="232"/>
      <c r="O314" s="232"/>
      <c r="P314" s="232"/>
      <c r="Q314" s="232"/>
      <c r="R314" s="232"/>
      <c r="S314" s="232"/>
      <c r="T314" s="232"/>
      <c r="U314" s="232"/>
      <c r="V314" s="232"/>
      <c r="W314" s="232"/>
      <c r="X314" s="232"/>
      <c r="Y314" s="232"/>
      <c r="Z314" s="232"/>
      <c r="AA314" s="232"/>
      <c r="AB314" s="232"/>
      <c r="AC314" s="232"/>
      <c r="AD314" s="232"/>
      <c r="AE314" s="232"/>
      <c r="AF314" s="232"/>
      <c r="AG314" s="232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</row>
    <row r="315" spans="1:147" s="2" customFormat="1" ht="84" thickBot="1" x14ac:dyDescent="1.2">
      <c r="A315" s="232" t="s">
        <v>96</v>
      </c>
      <c r="B315" s="232"/>
      <c r="C315" s="232"/>
      <c r="D315" s="232"/>
      <c r="E315" s="232"/>
      <c r="F315" s="232"/>
      <c r="G315" s="232"/>
      <c r="H315" s="232"/>
      <c r="I315" s="232"/>
      <c r="J315" s="232"/>
      <c r="K315" s="232"/>
      <c r="L315" s="232"/>
      <c r="M315" s="232"/>
      <c r="N315" s="232"/>
      <c r="O315" s="232"/>
      <c r="P315" s="232"/>
      <c r="Q315" s="232"/>
      <c r="R315" s="232"/>
      <c r="S315" s="232"/>
      <c r="T315" s="232"/>
      <c r="U315" s="232"/>
      <c r="V315" s="232"/>
      <c r="W315" s="232"/>
      <c r="X315" s="232"/>
      <c r="Y315" s="232"/>
      <c r="Z315" s="232"/>
      <c r="AA315" s="232"/>
      <c r="AB315" s="232"/>
      <c r="AC315" s="232"/>
      <c r="AD315" s="232"/>
      <c r="AE315" s="232"/>
      <c r="AF315" s="232"/>
      <c r="AG315" s="232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</row>
    <row r="316" spans="1:147" s="2" customFormat="1" ht="84" customHeight="1" thickBot="1" x14ac:dyDescent="1.2">
      <c r="A316" s="244" t="s">
        <v>3</v>
      </c>
      <c r="B316" s="232" t="s">
        <v>4</v>
      </c>
      <c r="C316" s="245" t="s">
        <v>5</v>
      </c>
      <c r="D316" s="245" t="s">
        <v>6</v>
      </c>
      <c r="E316" s="245" t="s">
        <v>7</v>
      </c>
      <c r="F316" s="245" t="s">
        <v>8</v>
      </c>
      <c r="G316" s="245" t="s">
        <v>9</v>
      </c>
      <c r="H316" s="245" t="s">
        <v>10</v>
      </c>
      <c r="I316" s="245" t="s">
        <v>11</v>
      </c>
      <c r="J316" s="245" t="s">
        <v>12</v>
      </c>
      <c r="K316" s="245" t="s">
        <v>13</v>
      </c>
      <c r="L316" s="245" t="s">
        <v>14</v>
      </c>
      <c r="M316" s="245" t="s">
        <v>15</v>
      </c>
      <c r="N316" s="245" t="s">
        <v>16</v>
      </c>
      <c r="O316" s="245" t="s">
        <v>17</v>
      </c>
      <c r="P316" s="245" t="s">
        <v>18</v>
      </c>
      <c r="Q316" s="245" t="s">
        <v>19</v>
      </c>
      <c r="R316" s="245" t="s">
        <v>20</v>
      </c>
      <c r="S316" s="245" t="s">
        <v>21</v>
      </c>
      <c r="T316" s="245" t="s">
        <v>22</v>
      </c>
      <c r="U316" s="245" t="s">
        <v>23</v>
      </c>
      <c r="V316" s="245" t="s">
        <v>24</v>
      </c>
      <c r="W316" s="245" t="s">
        <v>25</v>
      </c>
      <c r="X316" s="245" t="s">
        <v>26</v>
      </c>
      <c r="Y316" s="245" t="s">
        <v>27</v>
      </c>
      <c r="Z316" s="245" t="s">
        <v>28</v>
      </c>
      <c r="AA316" s="246" t="s">
        <v>29</v>
      </c>
      <c r="AB316" s="245" t="s">
        <v>30</v>
      </c>
      <c r="AC316" s="246" t="s">
        <v>31</v>
      </c>
      <c r="AD316" s="245" t="s">
        <v>32</v>
      </c>
      <c r="AE316" s="245" t="s">
        <v>33</v>
      </c>
      <c r="AF316" s="245" t="s">
        <v>34</v>
      </c>
      <c r="AG316" s="245" t="s">
        <v>35</v>
      </c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</row>
    <row r="317" spans="1:147" s="2" customFormat="1" ht="409.6" customHeight="1" thickBot="1" x14ac:dyDescent="1.2">
      <c r="A317" s="244"/>
      <c r="B317" s="232"/>
      <c r="C317" s="245"/>
      <c r="D317" s="245"/>
      <c r="E317" s="245"/>
      <c r="F317" s="245"/>
      <c r="G317" s="245"/>
      <c r="H317" s="245"/>
      <c r="I317" s="245"/>
      <c r="J317" s="245"/>
      <c r="K317" s="245"/>
      <c r="L317" s="245"/>
      <c r="M317" s="245"/>
      <c r="N317" s="245"/>
      <c r="O317" s="245"/>
      <c r="P317" s="245"/>
      <c r="Q317" s="245"/>
      <c r="R317" s="245"/>
      <c r="S317" s="245"/>
      <c r="T317" s="245"/>
      <c r="U317" s="245"/>
      <c r="V317" s="245"/>
      <c r="W317" s="245"/>
      <c r="X317" s="245"/>
      <c r="Y317" s="245"/>
      <c r="Z317" s="245"/>
      <c r="AA317" s="246"/>
      <c r="AB317" s="245"/>
      <c r="AC317" s="246"/>
      <c r="AD317" s="245"/>
      <c r="AE317" s="245"/>
      <c r="AF317" s="245"/>
      <c r="AG317" s="245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</row>
    <row r="318" spans="1:147" s="2" customFormat="1" ht="84" thickBot="1" x14ac:dyDescent="1.2">
      <c r="A318" s="3">
        <v>1</v>
      </c>
      <c r="B318" s="4">
        <v>2</v>
      </c>
      <c r="C318" s="3">
        <v>3</v>
      </c>
      <c r="D318" s="3">
        <v>4</v>
      </c>
      <c r="E318" s="3">
        <v>5</v>
      </c>
      <c r="F318" s="3">
        <v>6</v>
      </c>
      <c r="G318" s="3">
        <v>7</v>
      </c>
      <c r="H318" s="3" t="s">
        <v>36</v>
      </c>
      <c r="I318" s="3">
        <v>9</v>
      </c>
      <c r="J318" s="3">
        <v>10</v>
      </c>
      <c r="K318" s="3">
        <v>11</v>
      </c>
      <c r="L318" s="3">
        <v>12</v>
      </c>
      <c r="M318" s="3">
        <v>13</v>
      </c>
      <c r="N318" s="3">
        <v>14</v>
      </c>
      <c r="O318" s="3">
        <v>15</v>
      </c>
      <c r="P318" s="3">
        <v>16</v>
      </c>
      <c r="Q318" s="3">
        <v>17</v>
      </c>
      <c r="R318" s="3">
        <v>18</v>
      </c>
      <c r="S318" s="3">
        <v>19</v>
      </c>
      <c r="T318" s="3">
        <v>20</v>
      </c>
      <c r="U318" s="3">
        <v>21</v>
      </c>
      <c r="V318" s="3">
        <v>22</v>
      </c>
      <c r="W318" s="3">
        <v>23</v>
      </c>
      <c r="X318" s="3">
        <v>24</v>
      </c>
      <c r="Y318" s="3">
        <v>25</v>
      </c>
      <c r="Z318" s="3">
        <v>26</v>
      </c>
      <c r="AA318" s="4">
        <v>27</v>
      </c>
      <c r="AB318" s="3">
        <v>28</v>
      </c>
      <c r="AC318" s="3">
        <v>29</v>
      </c>
      <c r="AD318" s="3">
        <v>30</v>
      </c>
      <c r="AE318" s="3">
        <v>31</v>
      </c>
      <c r="AF318" s="3">
        <v>32</v>
      </c>
      <c r="AG318" s="5">
        <v>33</v>
      </c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</row>
    <row r="319" spans="1:147" s="2" customFormat="1" ht="84" thickBot="1" x14ac:dyDescent="1.2">
      <c r="A319" s="232" t="s">
        <v>109</v>
      </c>
      <c r="B319" s="232"/>
      <c r="C319" s="232"/>
      <c r="D319" s="232"/>
      <c r="E319" s="232"/>
      <c r="F319" s="232"/>
      <c r="G319" s="232"/>
      <c r="H319" s="232"/>
      <c r="I319" s="232"/>
      <c r="J319" s="232"/>
      <c r="K319" s="232"/>
      <c r="L319" s="232"/>
      <c r="M319" s="232"/>
      <c r="N319" s="232"/>
      <c r="O319" s="232"/>
      <c r="P319" s="232"/>
      <c r="Q319" s="232"/>
      <c r="R319" s="232"/>
      <c r="S319" s="232"/>
      <c r="T319" s="232"/>
      <c r="U319" s="232"/>
      <c r="V319" s="232"/>
      <c r="W319" s="232"/>
      <c r="X319" s="232"/>
      <c r="Y319" s="232"/>
      <c r="Z319" s="232"/>
      <c r="AA319" s="232"/>
      <c r="AB319" s="232"/>
      <c r="AC319" s="232"/>
      <c r="AD319" s="232"/>
      <c r="AE319" s="232"/>
      <c r="AF319" s="232"/>
      <c r="AG319" s="232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</row>
    <row r="320" spans="1:147" s="2" customFormat="1" ht="167.25" thickBot="1" x14ac:dyDescent="1.2">
      <c r="A320" s="3">
        <v>79</v>
      </c>
      <c r="B320" s="7" t="s">
        <v>143</v>
      </c>
      <c r="C320" s="3">
        <v>7</v>
      </c>
      <c r="D320" s="3"/>
      <c r="E320" s="3">
        <v>15</v>
      </c>
      <c r="F320" s="3">
        <v>13</v>
      </c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>
        <v>73</v>
      </c>
      <c r="R320" s="3"/>
      <c r="S320" s="3">
        <v>187</v>
      </c>
      <c r="T320" s="3"/>
      <c r="U320" s="3">
        <v>7</v>
      </c>
      <c r="V320" s="3">
        <v>7</v>
      </c>
      <c r="W320" s="3"/>
      <c r="X320" s="3">
        <v>6</v>
      </c>
      <c r="Y320" s="3">
        <v>13</v>
      </c>
      <c r="Z320" s="3"/>
      <c r="AA320" s="8"/>
      <c r="AB320" s="3"/>
      <c r="AC320" s="3"/>
      <c r="AD320" s="3"/>
      <c r="AE320" s="3"/>
      <c r="AF320" s="3"/>
      <c r="AG320" s="9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</row>
    <row r="321" spans="1:147" s="2" customFormat="1" ht="84" thickBot="1" x14ac:dyDescent="1.2">
      <c r="A321" s="3">
        <v>57</v>
      </c>
      <c r="B321" s="7" t="s">
        <v>56</v>
      </c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>
        <v>15</v>
      </c>
      <c r="Z321" s="3"/>
      <c r="AA321" s="4">
        <v>1</v>
      </c>
      <c r="AB321" s="3"/>
      <c r="AC321" s="3"/>
      <c r="AD321" s="3"/>
      <c r="AE321" s="3"/>
      <c r="AF321" s="3"/>
      <c r="AG321" s="9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</row>
    <row r="322" spans="1:147" s="2" customFormat="1" ht="117" customHeight="1" thickBot="1" x14ac:dyDescent="1.2">
      <c r="A322" s="3" t="s">
        <v>41</v>
      </c>
      <c r="B322" s="7" t="s">
        <v>42</v>
      </c>
      <c r="C322" s="3">
        <v>60</v>
      </c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8"/>
      <c r="AB322" s="3"/>
      <c r="AC322" s="3"/>
      <c r="AD322" s="3"/>
      <c r="AE322" s="3"/>
      <c r="AF322" s="3"/>
      <c r="AG322" s="3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</row>
    <row r="323" spans="1:147" s="2" customFormat="1" ht="107.25" customHeight="1" thickBot="1" x14ac:dyDescent="1.2">
      <c r="A323" s="3">
        <v>70</v>
      </c>
      <c r="B323" s="7" t="s">
        <v>40</v>
      </c>
      <c r="C323" s="3"/>
      <c r="D323" s="3"/>
      <c r="E323" s="3"/>
      <c r="F323" s="3"/>
      <c r="G323" s="3"/>
      <c r="H323" s="3"/>
      <c r="I323" s="3"/>
      <c r="J323" s="10">
        <v>120</v>
      </c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8"/>
      <c r="AB323" s="3"/>
      <c r="AC323" s="3"/>
      <c r="AD323" s="3"/>
      <c r="AE323" s="3"/>
      <c r="AF323" s="3"/>
      <c r="AG323" s="9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</row>
    <row r="324" spans="1:147" s="2" customFormat="1" ht="84" thickBot="1" x14ac:dyDescent="1.2">
      <c r="A324" s="3"/>
      <c r="B324" s="7" t="s">
        <v>43</v>
      </c>
      <c r="C324" s="3">
        <f>C320+C321+C322+C323</f>
        <v>67</v>
      </c>
      <c r="D324" s="3">
        <f t="shared" ref="D324:AG324" si="44">D320+D321+D322+D323</f>
        <v>0</v>
      </c>
      <c r="E324" s="3">
        <f t="shared" si="44"/>
        <v>15</v>
      </c>
      <c r="F324" s="3">
        <f t="shared" si="44"/>
        <v>13</v>
      </c>
      <c r="G324" s="3">
        <f t="shared" si="44"/>
        <v>0</v>
      </c>
      <c r="H324" s="3">
        <f t="shared" si="44"/>
        <v>0</v>
      </c>
      <c r="I324" s="3">
        <f t="shared" si="44"/>
        <v>0</v>
      </c>
      <c r="J324" s="3">
        <f t="shared" si="44"/>
        <v>120</v>
      </c>
      <c r="K324" s="3">
        <f t="shared" si="44"/>
        <v>0</v>
      </c>
      <c r="L324" s="3">
        <f t="shared" si="44"/>
        <v>0</v>
      </c>
      <c r="M324" s="3">
        <f t="shared" si="44"/>
        <v>0</v>
      </c>
      <c r="N324" s="3">
        <f t="shared" si="44"/>
        <v>0</v>
      </c>
      <c r="O324" s="3">
        <f t="shared" si="44"/>
        <v>0</v>
      </c>
      <c r="P324" s="3">
        <f t="shared" si="44"/>
        <v>0</v>
      </c>
      <c r="Q324" s="3">
        <f t="shared" si="44"/>
        <v>73</v>
      </c>
      <c r="R324" s="3">
        <f t="shared" si="44"/>
        <v>0</v>
      </c>
      <c r="S324" s="3">
        <f t="shared" si="44"/>
        <v>187</v>
      </c>
      <c r="T324" s="3">
        <f t="shared" si="44"/>
        <v>0</v>
      </c>
      <c r="U324" s="3">
        <f t="shared" si="44"/>
        <v>7</v>
      </c>
      <c r="V324" s="3">
        <f t="shared" si="44"/>
        <v>7</v>
      </c>
      <c r="W324" s="3">
        <f t="shared" si="44"/>
        <v>0</v>
      </c>
      <c r="X324" s="3">
        <f t="shared" si="44"/>
        <v>6</v>
      </c>
      <c r="Y324" s="3">
        <f t="shared" si="44"/>
        <v>28</v>
      </c>
      <c r="Z324" s="3">
        <f t="shared" si="44"/>
        <v>0</v>
      </c>
      <c r="AA324" s="3">
        <f t="shared" si="44"/>
        <v>1</v>
      </c>
      <c r="AB324" s="3">
        <f t="shared" si="44"/>
        <v>0</v>
      </c>
      <c r="AC324" s="3">
        <f t="shared" si="44"/>
        <v>0</v>
      </c>
      <c r="AD324" s="3">
        <f t="shared" si="44"/>
        <v>0</v>
      </c>
      <c r="AE324" s="3">
        <f t="shared" si="44"/>
        <v>0</v>
      </c>
      <c r="AF324" s="3">
        <f t="shared" si="44"/>
        <v>0</v>
      </c>
      <c r="AG324" s="126">
        <f t="shared" si="44"/>
        <v>0</v>
      </c>
      <c r="AH324" s="190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</row>
    <row r="325" spans="1:147" s="2" customFormat="1" ht="84" thickBot="1" x14ac:dyDescent="1.2">
      <c r="A325" s="232" t="s">
        <v>111</v>
      </c>
      <c r="B325" s="232"/>
      <c r="C325" s="232"/>
      <c r="D325" s="232"/>
      <c r="E325" s="232"/>
      <c r="F325" s="232"/>
      <c r="G325" s="232"/>
      <c r="H325" s="232"/>
      <c r="I325" s="232"/>
      <c r="J325" s="232"/>
      <c r="K325" s="232"/>
      <c r="L325" s="232"/>
      <c r="M325" s="232"/>
      <c r="N325" s="232"/>
      <c r="O325" s="232"/>
      <c r="P325" s="232"/>
      <c r="Q325" s="232"/>
      <c r="R325" s="232"/>
      <c r="S325" s="232"/>
      <c r="T325" s="232"/>
      <c r="U325" s="232"/>
      <c r="V325" s="232"/>
      <c r="W325" s="232"/>
      <c r="X325" s="232"/>
      <c r="Y325" s="232"/>
      <c r="Z325" s="232"/>
      <c r="AA325" s="232"/>
      <c r="AB325" s="232"/>
      <c r="AC325" s="232"/>
      <c r="AD325" s="232"/>
      <c r="AE325" s="232"/>
      <c r="AF325" s="232"/>
      <c r="AG325" s="232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</row>
    <row r="326" spans="1:147" s="2" customFormat="1" ht="167.25" thickBot="1" x14ac:dyDescent="1.2">
      <c r="A326" s="128">
        <v>47</v>
      </c>
      <c r="B326" s="7" t="s">
        <v>170</v>
      </c>
      <c r="C326" s="128"/>
      <c r="D326" s="128"/>
      <c r="E326" s="128"/>
      <c r="F326" s="128"/>
      <c r="G326" s="128"/>
      <c r="H326" s="128"/>
      <c r="I326" s="128">
        <v>95</v>
      </c>
      <c r="J326" s="128"/>
      <c r="K326" s="128"/>
      <c r="L326" s="128"/>
      <c r="M326" s="128"/>
      <c r="N326" s="128"/>
      <c r="O326" s="128"/>
      <c r="P326" s="128"/>
      <c r="Q326" s="128"/>
      <c r="R326" s="128"/>
      <c r="S326" s="128"/>
      <c r="T326" s="128"/>
      <c r="U326" s="128"/>
      <c r="V326" s="128"/>
      <c r="W326" s="128">
        <v>6</v>
      </c>
      <c r="X326" s="128"/>
      <c r="Y326" s="128"/>
      <c r="Z326" s="128"/>
      <c r="AA326" s="127"/>
      <c r="AB326" s="128"/>
      <c r="AC326" s="128"/>
      <c r="AD326" s="128"/>
      <c r="AE326" s="128"/>
      <c r="AF326" s="128"/>
      <c r="AG326" s="9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</row>
    <row r="327" spans="1:147" s="2" customFormat="1" ht="129.75" customHeight="1" thickBot="1" x14ac:dyDescent="1.2">
      <c r="A327" s="128">
        <v>43</v>
      </c>
      <c r="B327" s="7" t="s">
        <v>97</v>
      </c>
      <c r="C327" s="128"/>
      <c r="D327" s="128"/>
      <c r="E327" s="128"/>
      <c r="F327" s="128">
        <v>5</v>
      </c>
      <c r="G327" s="128"/>
      <c r="H327" s="128">
        <v>70</v>
      </c>
      <c r="I327" s="128">
        <v>54</v>
      </c>
      <c r="J327" s="128"/>
      <c r="K327" s="128"/>
      <c r="L327" s="128"/>
      <c r="M327" s="128"/>
      <c r="N327" s="128"/>
      <c r="O327" s="128">
        <v>40</v>
      </c>
      <c r="P327" s="128"/>
      <c r="Q327" s="128"/>
      <c r="R327" s="128"/>
      <c r="S327" s="128"/>
      <c r="T327" s="128"/>
      <c r="U327" s="128"/>
      <c r="V327" s="128">
        <v>4</v>
      </c>
      <c r="W327" s="128">
        <v>5</v>
      </c>
      <c r="X327" s="128"/>
      <c r="Y327" s="128"/>
      <c r="Z327" s="128"/>
      <c r="AA327" s="127"/>
      <c r="AB327" s="128"/>
      <c r="AC327" s="128"/>
      <c r="AD327" s="128"/>
      <c r="AE327" s="128"/>
      <c r="AF327" s="128"/>
      <c r="AG327" s="9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</row>
    <row r="328" spans="1:147" s="2" customFormat="1" ht="105" customHeight="1" thickBot="1" x14ac:dyDescent="1.2">
      <c r="A328" s="3">
        <v>50</v>
      </c>
      <c r="B328" s="7" t="s">
        <v>62</v>
      </c>
      <c r="C328" s="3"/>
      <c r="D328" s="3"/>
      <c r="E328" s="3"/>
      <c r="F328" s="3">
        <v>51</v>
      </c>
      <c r="G328" s="3"/>
      <c r="H328" s="3"/>
      <c r="I328" s="3">
        <v>23.5</v>
      </c>
      <c r="J328" s="3"/>
      <c r="K328" s="3"/>
      <c r="L328" s="3"/>
      <c r="M328" s="3">
        <v>79</v>
      </c>
      <c r="N328" s="3"/>
      <c r="O328" s="3"/>
      <c r="P328" s="3"/>
      <c r="Q328" s="3"/>
      <c r="R328" s="3"/>
      <c r="S328" s="3"/>
      <c r="T328" s="3"/>
      <c r="U328" s="3"/>
      <c r="V328" s="3"/>
      <c r="W328" s="3">
        <v>8</v>
      </c>
      <c r="X328" s="3"/>
      <c r="Y328" s="3"/>
      <c r="Z328" s="3"/>
      <c r="AA328" s="8"/>
      <c r="AB328" s="3"/>
      <c r="AC328" s="3"/>
      <c r="AD328" s="3"/>
      <c r="AE328" s="3"/>
      <c r="AF328" s="3"/>
      <c r="AG328" s="9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</row>
    <row r="329" spans="1:147" s="2" customFormat="1" ht="84" thickBot="1" x14ac:dyDescent="1.2">
      <c r="A329" s="128">
        <v>86</v>
      </c>
      <c r="B329" s="7" t="s">
        <v>182</v>
      </c>
      <c r="C329" s="128"/>
      <c r="D329" s="128"/>
      <c r="E329" s="128"/>
      <c r="F329" s="128"/>
      <c r="G329" s="128"/>
      <c r="H329" s="128"/>
      <c r="I329" s="10"/>
      <c r="J329" s="10"/>
      <c r="K329" s="128"/>
      <c r="L329" s="128"/>
      <c r="M329" s="128"/>
      <c r="N329" s="128"/>
      <c r="O329" s="128"/>
      <c r="P329" s="128"/>
      <c r="Q329" s="128"/>
      <c r="R329" s="128"/>
      <c r="S329" s="128"/>
      <c r="T329" s="128"/>
      <c r="U329" s="128"/>
      <c r="V329" s="128"/>
      <c r="W329" s="128"/>
      <c r="X329" s="128"/>
      <c r="Y329" s="128">
        <v>10</v>
      </c>
      <c r="Z329" s="128"/>
      <c r="AA329" s="127"/>
      <c r="AB329" s="128"/>
      <c r="AC329" s="128"/>
      <c r="AD329" s="128">
        <v>24</v>
      </c>
      <c r="AE329" s="128"/>
      <c r="AF329" s="128"/>
      <c r="AG329" s="9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</row>
    <row r="330" spans="1:147" s="2" customFormat="1" ht="84" thickBot="1" x14ac:dyDescent="1.2">
      <c r="A330" s="3" t="s">
        <v>41</v>
      </c>
      <c r="B330" s="7" t="s">
        <v>5</v>
      </c>
      <c r="C330" s="3">
        <v>50</v>
      </c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8"/>
      <c r="AB330" s="3"/>
      <c r="AC330" s="3"/>
      <c r="AD330" s="3"/>
      <c r="AE330" s="3"/>
      <c r="AF330" s="3"/>
      <c r="AG330" s="3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</row>
    <row r="331" spans="1:147" s="2" customFormat="1" ht="84" thickBot="1" x14ac:dyDescent="1.2">
      <c r="A331" s="3" t="s">
        <v>41</v>
      </c>
      <c r="B331" s="7" t="s">
        <v>6</v>
      </c>
      <c r="C331" s="3"/>
      <c r="D331" s="3">
        <v>30</v>
      </c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8"/>
      <c r="AB331" s="3"/>
      <c r="AC331" s="3"/>
      <c r="AD331" s="3"/>
      <c r="AE331" s="3"/>
      <c r="AF331" s="3"/>
      <c r="AG331" s="3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</row>
    <row r="332" spans="1:147" s="2" customFormat="1" ht="84" thickBot="1" x14ac:dyDescent="1.2">
      <c r="A332" s="3"/>
      <c r="B332" s="7" t="s">
        <v>43</v>
      </c>
      <c r="C332" s="3">
        <f t="shared" ref="C332:AG332" si="45">SUM(C326:C331)</f>
        <v>50</v>
      </c>
      <c r="D332" s="3">
        <f t="shared" si="45"/>
        <v>30</v>
      </c>
      <c r="E332" s="3">
        <f t="shared" si="45"/>
        <v>0</v>
      </c>
      <c r="F332" s="3">
        <f t="shared" si="45"/>
        <v>56</v>
      </c>
      <c r="G332" s="3">
        <f t="shared" si="45"/>
        <v>0</v>
      </c>
      <c r="H332" s="3">
        <f t="shared" si="45"/>
        <v>70</v>
      </c>
      <c r="I332" s="3">
        <f t="shared" si="45"/>
        <v>172.5</v>
      </c>
      <c r="J332" s="3">
        <f t="shared" si="45"/>
        <v>0</v>
      </c>
      <c r="K332" s="3">
        <f t="shared" si="45"/>
        <v>0</v>
      </c>
      <c r="L332" s="3">
        <f t="shared" si="45"/>
        <v>0</v>
      </c>
      <c r="M332" s="3">
        <f t="shared" si="45"/>
        <v>79</v>
      </c>
      <c r="N332" s="3">
        <f t="shared" si="45"/>
        <v>0</v>
      </c>
      <c r="O332" s="3">
        <f t="shared" si="45"/>
        <v>40</v>
      </c>
      <c r="P332" s="3">
        <f t="shared" si="45"/>
        <v>0</v>
      </c>
      <c r="Q332" s="3">
        <f t="shared" si="45"/>
        <v>0</v>
      </c>
      <c r="R332" s="3">
        <f t="shared" si="45"/>
        <v>0</v>
      </c>
      <c r="S332" s="3">
        <f t="shared" si="45"/>
        <v>0</v>
      </c>
      <c r="T332" s="3">
        <f t="shared" si="45"/>
        <v>0</v>
      </c>
      <c r="U332" s="3">
        <f t="shared" si="45"/>
        <v>0</v>
      </c>
      <c r="V332" s="3">
        <f t="shared" si="45"/>
        <v>4</v>
      </c>
      <c r="W332" s="3">
        <f t="shared" si="45"/>
        <v>19</v>
      </c>
      <c r="X332" s="3">
        <f t="shared" si="45"/>
        <v>0</v>
      </c>
      <c r="Y332" s="3">
        <f t="shared" si="45"/>
        <v>10</v>
      </c>
      <c r="Z332" s="3">
        <f t="shared" si="45"/>
        <v>0</v>
      </c>
      <c r="AA332" s="8">
        <f t="shared" si="45"/>
        <v>0</v>
      </c>
      <c r="AB332" s="3">
        <f t="shared" si="45"/>
        <v>0</v>
      </c>
      <c r="AC332" s="3">
        <f t="shared" si="45"/>
        <v>0</v>
      </c>
      <c r="AD332" s="3">
        <f t="shared" si="45"/>
        <v>24</v>
      </c>
      <c r="AE332" s="3">
        <f t="shared" si="45"/>
        <v>0</v>
      </c>
      <c r="AF332" s="3">
        <f t="shared" si="45"/>
        <v>0</v>
      </c>
      <c r="AG332" s="3">
        <f t="shared" si="45"/>
        <v>0</v>
      </c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</row>
    <row r="333" spans="1:147" s="2" customFormat="1" ht="84" customHeight="1" thickBot="1" x14ac:dyDescent="1.2">
      <c r="A333" s="232" t="s">
        <v>48</v>
      </c>
      <c r="B333" s="232"/>
      <c r="C333" s="232"/>
      <c r="D333" s="232"/>
      <c r="E333" s="232"/>
      <c r="F333" s="232"/>
      <c r="G333" s="232"/>
      <c r="H333" s="232"/>
      <c r="I333" s="232"/>
      <c r="J333" s="232"/>
      <c r="K333" s="232"/>
      <c r="L333" s="232"/>
      <c r="M333" s="232"/>
      <c r="N333" s="232"/>
      <c r="O333" s="232"/>
      <c r="P333" s="232"/>
      <c r="Q333" s="232"/>
      <c r="R333" s="232"/>
      <c r="S333" s="232"/>
      <c r="T333" s="232"/>
      <c r="U333" s="232"/>
      <c r="V333" s="232"/>
      <c r="W333" s="232"/>
      <c r="X333" s="232"/>
      <c r="Y333" s="232"/>
      <c r="Z333" s="232"/>
      <c r="AA333" s="232"/>
      <c r="AB333" s="232"/>
      <c r="AC333" s="232"/>
      <c r="AD333" s="232"/>
      <c r="AE333" s="232"/>
      <c r="AF333" s="232"/>
      <c r="AG333" s="232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</row>
    <row r="334" spans="1:147" s="2" customFormat="1" ht="105" customHeight="1" thickBot="1" x14ac:dyDescent="1.2">
      <c r="A334" s="3">
        <v>17</v>
      </c>
      <c r="B334" s="7" t="s">
        <v>59</v>
      </c>
      <c r="C334" s="3"/>
      <c r="D334" s="3"/>
      <c r="E334" s="3"/>
      <c r="F334" s="3"/>
      <c r="G334" s="3"/>
      <c r="H334" s="3"/>
      <c r="I334" s="3"/>
      <c r="J334" s="3"/>
      <c r="K334" s="3">
        <v>20</v>
      </c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>
        <v>15</v>
      </c>
      <c r="Z334" s="3"/>
      <c r="AA334" s="8"/>
      <c r="AB334" s="3"/>
      <c r="AC334" s="3"/>
      <c r="AD334" s="3"/>
      <c r="AE334" s="3"/>
      <c r="AF334" s="3"/>
      <c r="AG334" s="9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</row>
    <row r="335" spans="1:147" s="2" customFormat="1" ht="79.5" customHeight="1" thickBot="1" x14ac:dyDescent="1.2">
      <c r="A335" s="189">
        <v>107</v>
      </c>
      <c r="B335" s="7" t="s">
        <v>199</v>
      </c>
      <c r="C335" s="189">
        <v>30</v>
      </c>
      <c r="D335" s="189"/>
      <c r="E335" s="189"/>
      <c r="F335" s="189"/>
      <c r="G335" s="189"/>
      <c r="H335" s="189"/>
      <c r="I335" s="189"/>
      <c r="J335" s="189"/>
      <c r="K335" s="189"/>
      <c r="L335" s="189"/>
      <c r="M335" s="189"/>
      <c r="N335" s="189"/>
      <c r="O335" s="189"/>
      <c r="P335" s="189"/>
      <c r="Q335" s="189"/>
      <c r="R335" s="189"/>
      <c r="S335" s="189"/>
      <c r="T335" s="189">
        <v>15</v>
      </c>
      <c r="U335" s="189"/>
      <c r="V335" s="189">
        <v>5</v>
      </c>
      <c r="W335" s="189"/>
      <c r="X335" s="189"/>
      <c r="Y335" s="189"/>
      <c r="Z335" s="189"/>
      <c r="AA335" s="188"/>
      <c r="AB335" s="189"/>
      <c r="AC335" s="189"/>
      <c r="AD335" s="189"/>
      <c r="AE335" s="189"/>
      <c r="AF335" s="189"/>
      <c r="AG335" s="9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</row>
    <row r="336" spans="1:147" s="2" customFormat="1" ht="84" thickBot="1" x14ac:dyDescent="1.2">
      <c r="A336" s="3">
        <v>70</v>
      </c>
      <c r="B336" s="7" t="s">
        <v>40</v>
      </c>
      <c r="C336" s="3"/>
      <c r="D336" s="3"/>
      <c r="E336" s="3"/>
      <c r="F336" s="3"/>
      <c r="G336" s="3"/>
      <c r="H336" s="3"/>
      <c r="I336" s="3"/>
      <c r="J336" s="10">
        <v>100</v>
      </c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8"/>
      <c r="AB336" s="3"/>
      <c r="AC336" s="3"/>
      <c r="AD336" s="3"/>
      <c r="AE336" s="3"/>
      <c r="AF336" s="3"/>
      <c r="AG336" s="9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</row>
    <row r="337" spans="1:147" s="2" customFormat="1" ht="84" thickBot="1" x14ac:dyDescent="1.2">
      <c r="A337" s="3"/>
      <c r="B337" s="7" t="s">
        <v>43</v>
      </c>
      <c r="C337" s="3">
        <f>C334+C335+C336</f>
        <v>30</v>
      </c>
      <c r="D337" s="3">
        <f t="shared" ref="D337:AG337" si="46">D334+D335+D336</f>
        <v>0</v>
      </c>
      <c r="E337" s="3">
        <f t="shared" si="46"/>
        <v>0</v>
      </c>
      <c r="F337" s="3">
        <f t="shared" si="46"/>
        <v>0</v>
      </c>
      <c r="G337" s="3">
        <f t="shared" si="46"/>
        <v>0</v>
      </c>
      <c r="H337" s="3">
        <f t="shared" si="46"/>
        <v>0</v>
      </c>
      <c r="I337" s="3">
        <f t="shared" si="46"/>
        <v>0</v>
      </c>
      <c r="J337" s="3">
        <f t="shared" si="46"/>
        <v>100</v>
      </c>
      <c r="K337" s="3">
        <f t="shared" si="46"/>
        <v>20</v>
      </c>
      <c r="L337" s="3">
        <f t="shared" si="46"/>
        <v>0</v>
      </c>
      <c r="M337" s="3">
        <f t="shared" si="46"/>
        <v>0</v>
      </c>
      <c r="N337" s="3">
        <f t="shared" si="46"/>
        <v>0</v>
      </c>
      <c r="O337" s="3">
        <f t="shared" si="46"/>
        <v>0</v>
      </c>
      <c r="P337" s="3">
        <f t="shared" si="46"/>
        <v>0</v>
      </c>
      <c r="Q337" s="3">
        <f t="shared" si="46"/>
        <v>0</v>
      </c>
      <c r="R337" s="3">
        <f t="shared" si="46"/>
        <v>0</v>
      </c>
      <c r="S337" s="3">
        <f t="shared" si="46"/>
        <v>0</v>
      </c>
      <c r="T337" s="3">
        <f t="shared" si="46"/>
        <v>15</v>
      </c>
      <c r="U337" s="3">
        <f t="shared" si="46"/>
        <v>0</v>
      </c>
      <c r="V337" s="3">
        <f t="shared" si="46"/>
        <v>5</v>
      </c>
      <c r="W337" s="3">
        <f t="shared" si="46"/>
        <v>0</v>
      </c>
      <c r="X337" s="3">
        <f t="shared" si="46"/>
        <v>0</v>
      </c>
      <c r="Y337" s="3">
        <f t="shared" si="46"/>
        <v>15</v>
      </c>
      <c r="Z337" s="3">
        <f t="shared" si="46"/>
        <v>0</v>
      </c>
      <c r="AA337" s="3">
        <f t="shared" si="46"/>
        <v>0</v>
      </c>
      <c r="AB337" s="3">
        <f t="shared" si="46"/>
        <v>0</v>
      </c>
      <c r="AC337" s="3">
        <f t="shared" si="46"/>
        <v>0</v>
      </c>
      <c r="AD337" s="3">
        <f t="shared" si="46"/>
        <v>0</v>
      </c>
      <c r="AE337" s="3">
        <f t="shared" si="46"/>
        <v>0</v>
      </c>
      <c r="AF337" s="3">
        <f t="shared" si="46"/>
        <v>0</v>
      </c>
      <c r="AG337" s="3">
        <f t="shared" si="46"/>
        <v>0</v>
      </c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</row>
    <row r="338" spans="1:147" s="2" customFormat="1" ht="167.25" thickBot="1" x14ac:dyDescent="1.2">
      <c r="A338" s="3"/>
      <c r="B338" s="7" t="s">
        <v>51</v>
      </c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8"/>
      <c r="AB338" s="3"/>
      <c r="AC338" s="3"/>
      <c r="AD338" s="3"/>
      <c r="AE338" s="3"/>
      <c r="AF338" s="3">
        <v>1.2</v>
      </c>
      <c r="AG338" s="3">
        <v>3</v>
      </c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</row>
    <row r="339" spans="1:147" s="2" customFormat="1" ht="84" thickBot="1" x14ac:dyDescent="1.2">
      <c r="A339" s="3"/>
      <c r="B339" s="7" t="s">
        <v>52</v>
      </c>
      <c r="C339" s="3">
        <f t="shared" ref="C339:AE339" si="47">SUM(C324+C332+C337)</f>
        <v>147</v>
      </c>
      <c r="D339" s="3">
        <f t="shared" si="47"/>
        <v>30</v>
      </c>
      <c r="E339" s="3">
        <f t="shared" si="47"/>
        <v>15</v>
      </c>
      <c r="F339" s="3">
        <f t="shared" si="47"/>
        <v>69</v>
      </c>
      <c r="G339" s="3">
        <f t="shared" si="47"/>
        <v>0</v>
      </c>
      <c r="H339" s="3">
        <f t="shared" si="47"/>
        <v>70</v>
      </c>
      <c r="I339" s="3">
        <f t="shared" si="47"/>
        <v>172.5</v>
      </c>
      <c r="J339" s="3">
        <f t="shared" si="47"/>
        <v>220</v>
      </c>
      <c r="K339" s="3">
        <f t="shared" si="47"/>
        <v>20</v>
      </c>
      <c r="L339" s="3">
        <f t="shared" si="47"/>
        <v>0</v>
      </c>
      <c r="M339" s="3">
        <f t="shared" si="47"/>
        <v>79</v>
      </c>
      <c r="N339" s="3">
        <f t="shared" si="47"/>
        <v>0</v>
      </c>
      <c r="O339" s="3">
        <f t="shared" si="47"/>
        <v>40</v>
      </c>
      <c r="P339" s="3">
        <f t="shared" si="47"/>
        <v>0</v>
      </c>
      <c r="Q339" s="3">
        <f t="shared" si="47"/>
        <v>73</v>
      </c>
      <c r="R339" s="3">
        <f t="shared" si="47"/>
        <v>0</v>
      </c>
      <c r="S339" s="3">
        <f t="shared" si="47"/>
        <v>187</v>
      </c>
      <c r="T339" s="3">
        <f t="shared" si="47"/>
        <v>15</v>
      </c>
      <c r="U339" s="3">
        <f t="shared" si="47"/>
        <v>7</v>
      </c>
      <c r="V339" s="3">
        <f t="shared" si="47"/>
        <v>16</v>
      </c>
      <c r="W339" s="3">
        <f t="shared" si="47"/>
        <v>19</v>
      </c>
      <c r="X339" s="3">
        <f t="shared" si="47"/>
        <v>6</v>
      </c>
      <c r="Y339" s="3">
        <f t="shared" si="47"/>
        <v>53</v>
      </c>
      <c r="Z339" s="3">
        <f t="shared" si="47"/>
        <v>0</v>
      </c>
      <c r="AA339" s="3">
        <f t="shared" si="47"/>
        <v>1</v>
      </c>
      <c r="AB339" s="3">
        <f t="shared" si="47"/>
        <v>0</v>
      </c>
      <c r="AC339" s="3">
        <f t="shared" si="47"/>
        <v>0</v>
      </c>
      <c r="AD339" s="3">
        <f t="shared" si="47"/>
        <v>24</v>
      </c>
      <c r="AE339" s="3">
        <f t="shared" si="47"/>
        <v>0</v>
      </c>
      <c r="AF339" s="3">
        <v>1.2</v>
      </c>
      <c r="AG339" s="3">
        <v>3</v>
      </c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</row>
    <row r="340" spans="1:147" s="2" customFormat="1" ht="84" thickBot="1" x14ac:dyDescent="1.2">
      <c r="A340" s="232" t="s">
        <v>138</v>
      </c>
      <c r="B340" s="232"/>
      <c r="C340" s="232"/>
      <c r="D340" s="232"/>
      <c r="E340" s="232"/>
      <c r="F340" s="232"/>
      <c r="G340" s="232"/>
      <c r="H340" s="232"/>
      <c r="I340" s="232"/>
      <c r="J340" s="232"/>
      <c r="K340" s="232"/>
      <c r="L340" s="232"/>
      <c r="M340" s="232"/>
      <c r="N340" s="232"/>
      <c r="O340" s="232"/>
      <c r="P340" s="232"/>
      <c r="Q340" s="232"/>
      <c r="R340" s="232"/>
      <c r="S340" s="232"/>
      <c r="T340" s="232"/>
      <c r="U340" s="232"/>
      <c r="V340" s="232"/>
      <c r="W340" s="232"/>
      <c r="X340" s="232"/>
      <c r="Y340" s="232"/>
      <c r="Z340" s="232"/>
      <c r="AA340" s="232"/>
      <c r="AB340" s="232"/>
      <c r="AC340" s="232"/>
      <c r="AD340" s="232"/>
      <c r="AE340" s="232"/>
      <c r="AF340" s="232"/>
      <c r="AG340" s="232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</row>
    <row r="341" spans="1:147" ht="69" customHeight="1" thickBot="1" x14ac:dyDescent="1.2">
      <c r="A341" s="232" t="s">
        <v>154</v>
      </c>
      <c r="B341" s="232"/>
      <c r="C341" s="232"/>
      <c r="D341" s="232"/>
      <c r="E341" s="232"/>
      <c r="F341" s="232"/>
      <c r="G341" s="232"/>
      <c r="H341" s="232"/>
      <c r="I341" s="232"/>
      <c r="J341" s="232"/>
      <c r="K341" s="232"/>
      <c r="L341" s="232"/>
      <c r="M341" s="232"/>
      <c r="N341" s="232"/>
      <c r="O341" s="232"/>
      <c r="P341" s="232"/>
      <c r="Q341" s="232"/>
      <c r="R341" s="232"/>
      <c r="S341" s="232"/>
      <c r="T341" s="232"/>
      <c r="U341" s="232"/>
      <c r="V341" s="232"/>
      <c r="W341" s="232"/>
      <c r="X341" s="232"/>
      <c r="Y341" s="232"/>
      <c r="Z341" s="232"/>
      <c r="AA341" s="232"/>
      <c r="AB341" s="232"/>
      <c r="AC341" s="232"/>
      <c r="AD341" s="232"/>
      <c r="AE341" s="232"/>
      <c r="AF341" s="232"/>
      <c r="AG341" s="232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</row>
    <row r="342" spans="1:147" s="17" customFormat="1" ht="409.6" customHeight="1" x14ac:dyDescent="1.1499999999999999">
      <c r="A342" s="244" t="s">
        <v>3</v>
      </c>
      <c r="B342" s="232" t="s">
        <v>4</v>
      </c>
      <c r="C342" s="245" t="s">
        <v>5</v>
      </c>
      <c r="D342" s="245" t="s">
        <v>6</v>
      </c>
      <c r="E342" s="245" t="s">
        <v>7</v>
      </c>
      <c r="F342" s="245" t="s">
        <v>8</v>
      </c>
      <c r="G342" s="245" t="s">
        <v>9</v>
      </c>
      <c r="H342" s="245" t="s">
        <v>10</v>
      </c>
      <c r="I342" s="245" t="s">
        <v>11</v>
      </c>
      <c r="J342" s="245" t="s">
        <v>12</v>
      </c>
      <c r="K342" s="245" t="s">
        <v>13</v>
      </c>
      <c r="L342" s="245" t="s">
        <v>14</v>
      </c>
      <c r="M342" s="245" t="s">
        <v>15</v>
      </c>
      <c r="N342" s="245" t="s">
        <v>16</v>
      </c>
      <c r="O342" s="245" t="s">
        <v>17</v>
      </c>
      <c r="P342" s="245" t="s">
        <v>18</v>
      </c>
      <c r="Q342" s="245" t="s">
        <v>19</v>
      </c>
      <c r="R342" s="245" t="s">
        <v>20</v>
      </c>
      <c r="S342" s="245" t="s">
        <v>21</v>
      </c>
      <c r="T342" s="245" t="s">
        <v>22</v>
      </c>
      <c r="U342" s="245" t="s">
        <v>23</v>
      </c>
      <c r="V342" s="245" t="s">
        <v>24</v>
      </c>
      <c r="W342" s="245" t="s">
        <v>25</v>
      </c>
      <c r="X342" s="245" t="s">
        <v>26</v>
      </c>
      <c r="Y342" s="245" t="s">
        <v>27</v>
      </c>
      <c r="Z342" s="245" t="s">
        <v>28</v>
      </c>
      <c r="AA342" s="246" t="s">
        <v>29</v>
      </c>
      <c r="AB342" s="245" t="s">
        <v>30</v>
      </c>
      <c r="AC342" s="246" t="s">
        <v>31</v>
      </c>
      <c r="AD342" s="245" t="s">
        <v>32</v>
      </c>
      <c r="AE342" s="245" t="s">
        <v>33</v>
      </c>
      <c r="AF342" s="245" t="s">
        <v>34</v>
      </c>
      <c r="AG342" s="245" t="s">
        <v>35</v>
      </c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</row>
    <row r="343" spans="1:147" s="1" customFormat="1" ht="79.5" customHeight="1" x14ac:dyDescent="1.1499999999999999">
      <c r="A343" s="244"/>
      <c r="B343" s="232"/>
      <c r="C343" s="245"/>
      <c r="D343" s="245"/>
      <c r="E343" s="245"/>
      <c r="F343" s="245"/>
      <c r="G343" s="245"/>
      <c r="H343" s="245"/>
      <c r="I343" s="245"/>
      <c r="J343" s="245"/>
      <c r="K343" s="245"/>
      <c r="L343" s="245"/>
      <c r="M343" s="245"/>
      <c r="N343" s="245"/>
      <c r="O343" s="245"/>
      <c r="P343" s="245"/>
      <c r="Q343" s="245"/>
      <c r="R343" s="245"/>
      <c r="S343" s="245"/>
      <c r="T343" s="245"/>
      <c r="U343" s="245"/>
      <c r="V343" s="245"/>
      <c r="W343" s="245"/>
      <c r="X343" s="245"/>
      <c r="Y343" s="245"/>
      <c r="Z343" s="245"/>
      <c r="AA343" s="246"/>
      <c r="AB343" s="245"/>
      <c r="AC343" s="246"/>
      <c r="AD343" s="245"/>
      <c r="AE343" s="245"/>
      <c r="AF343" s="245"/>
      <c r="AG343" s="245"/>
    </row>
    <row r="344" spans="1:147" s="1" customFormat="1" ht="79.5" customHeight="1" x14ac:dyDescent="1.1499999999999999">
      <c r="A344" s="75">
        <v>1</v>
      </c>
      <c r="B344" s="4">
        <v>2</v>
      </c>
      <c r="C344" s="75">
        <v>3</v>
      </c>
      <c r="D344" s="75">
        <v>4</v>
      </c>
      <c r="E344" s="75">
        <v>5</v>
      </c>
      <c r="F344" s="75">
        <v>6</v>
      </c>
      <c r="G344" s="75">
        <v>7</v>
      </c>
      <c r="H344" s="75" t="s">
        <v>36</v>
      </c>
      <c r="I344" s="75">
        <v>9</v>
      </c>
      <c r="J344" s="75">
        <v>10</v>
      </c>
      <c r="K344" s="75">
        <v>11</v>
      </c>
      <c r="L344" s="75">
        <v>12</v>
      </c>
      <c r="M344" s="75">
        <v>13</v>
      </c>
      <c r="N344" s="75">
        <v>14</v>
      </c>
      <c r="O344" s="75">
        <v>15</v>
      </c>
      <c r="P344" s="75">
        <v>16</v>
      </c>
      <c r="Q344" s="75">
        <v>17</v>
      </c>
      <c r="R344" s="75">
        <v>18</v>
      </c>
      <c r="S344" s="75">
        <v>19</v>
      </c>
      <c r="T344" s="75">
        <v>20</v>
      </c>
      <c r="U344" s="75">
        <v>21</v>
      </c>
      <c r="V344" s="75">
        <v>22</v>
      </c>
      <c r="W344" s="75">
        <v>23</v>
      </c>
      <c r="X344" s="75">
        <v>24</v>
      </c>
      <c r="Y344" s="75">
        <v>25</v>
      </c>
      <c r="Z344" s="75">
        <v>26</v>
      </c>
      <c r="AA344" s="4">
        <v>27</v>
      </c>
      <c r="AB344" s="75">
        <v>28</v>
      </c>
      <c r="AC344" s="75">
        <v>29</v>
      </c>
      <c r="AD344" s="75">
        <v>30</v>
      </c>
      <c r="AE344" s="75">
        <v>31</v>
      </c>
      <c r="AF344" s="75">
        <v>32</v>
      </c>
      <c r="AG344" s="5">
        <v>33</v>
      </c>
    </row>
    <row r="345" spans="1:147" s="1" customFormat="1" ht="124.5" customHeight="1" x14ac:dyDescent="1.1499999999999999">
      <c r="A345" s="232" t="s">
        <v>109</v>
      </c>
      <c r="B345" s="232"/>
      <c r="C345" s="232"/>
      <c r="D345" s="232"/>
      <c r="E345" s="232"/>
      <c r="F345" s="232"/>
      <c r="G345" s="232"/>
      <c r="H345" s="232"/>
      <c r="I345" s="232"/>
      <c r="J345" s="232"/>
      <c r="K345" s="232"/>
      <c r="L345" s="232"/>
      <c r="M345" s="232"/>
      <c r="N345" s="232"/>
      <c r="O345" s="232"/>
      <c r="P345" s="232"/>
      <c r="Q345" s="232"/>
      <c r="R345" s="232"/>
      <c r="S345" s="232"/>
      <c r="T345" s="232"/>
      <c r="U345" s="232"/>
      <c r="V345" s="232"/>
      <c r="W345" s="232"/>
      <c r="X345" s="232"/>
      <c r="Y345" s="232"/>
      <c r="Z345" s="232"/>
      <c r="AA345" s="232"/>
      <c r="AB345" s="232"/>
      <c r="AC345" s="232"/>
      <c r="AD345" s="232"/>
      <c r="AE345" s="232"/>
      <c r="AF345" s="232"/>
      <c r="AG345" s="232"/>
    </row>
    <row r="346" spans="1:147" s="1" customFormat="1" ht="274.5" hidden="1" customHeight="1" x14ac:dyDescent="1.1499999999999999">
      <c r="A346" s="75">
        <v>9</v>
      </c>
      <c r="B346" s="7" t="s">
        <v>38</v>
      </c>
      <c r="C346" s="75"/>
      <c r="D346" s="75"/>
      <c r="E346" s="75"/>
      <c r="F346" s="75">
        <v>62</v>
      </c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>
        <v>123</v>
      </c>
      <c r="R346" s="75"/>
      <c r="S346" s="75"/>
      <c r="T346" s="75"/>
      <c r="U346" s="75"/>
      <c r="V346" s="75">
        <v>6</v>
      </c>
      <c r="W346" s="75"/>
      <c r="X346" s="75"/>
      <c r="Y346" s="75">
        <v>6</v>
      </c>
      <c r="Z346" s="75"/>
      <c r="AA346" s="74"/>
      <c r="AB346" s="75"/>
      <c r="AC346" s="75"/>
      <c r="AD346" s="75"/>
      <c r="AE346" s="75"/>
      <c r="AF346" s="75"/>
      <c r="AG346" s="9"/>
    </row>
    <row r="347" spans="1:147" s="1" customFormat="1" ht="117" customHeight="1" x14ac:dyDescent="1.1499999999999999">
      <c r="A347" s="128">
        <v>90</v>
      </c>
      <c r="B347" s="7" t="s">
        <v>166</v>
      </c>
      <c r="C347" s="128"/>
      <c r="D347" s="128"/>
      <c r="E347" s="128"/>
      <c r="F347" s="128"/>
      <c r="G347" s="128"/>
      <c r="H347" s="128">
        <v>119</v>
      </c>
      <c r="I347" s="128">
        <v>46.7</v>
      </c>
      <c r="J347" s="128"/>
      <c r="K347" s="128"/>
      <c r="L347" s="128"/>
      <c r="M347" s="128">
        <v>63</v>
      </c>
      <c r="N347" s="128"/>
      <c r="O347" s="128"/>
      <c r="P347" s="128"/>
      <c r="Q347" s="128"/>
      <c r="R347" s="128"/>
      <c r="S347" s="128"/>
      <c r="T347" s="128"/>
      <c r="U347" s="128"/>
      <c r="V347" s="128"/>
      <c r="W347" s="128">
        <v>7</v>
      </c>
      <c r="X347" s="128"/>
      <c r="Y347" s="128"/>
      <c r="Z347" s="128"/>
      <c r="AA347" s="127"/>
      <c r="AB347" s="128"/>
      <c r="AC347" s="128"/>
      <c r="AD347" s="128"/>
      <c r="AE347" s="128"/>
      <c r="AF347" s="128"/>
      <c r="AG347" s="128"/>
    </row>
    <row r="348" spans="1:147" s="1" customFormat="1" ht="92.25" customHeight="1" x14ac:dyDescent="1.1499999999999999">
      <c r="A348" s="128">
        <v>81</v>
      </c>
      <c r="B348" s="7" t="s">
        <v>168</v>
      </c>
      <c r="C348" s="75"/>
      <c r="D348" s="75"/>
      <c r="E348" s="75"/>
      <c r="F348" s="75"/>
      <c r="G348" s="75"/>
      <c r="H348" s="75"/>
      <c r="I348" s="10">
        <v>91</v>
      </c>
      <c r="J348" s="10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>
        <v>10</v>
      </c>
      <c r="X348" s="75"/>
      <c r="Y348" s="75"/>
      <c r="Z348" s="75"/>
      <c r="AA348" s="74"/>
      <c r="AB348" s="75"/>
      <c r="AC348" s="75"/>
      <c r="AD348" s="75"/>
      <c r="AE348" s="75"/>
      <c r="AF348" s="75"/>
      <c r="AG348" s="9"/>
    </row>
    <row r="349" spans="1:147" s="1" customFormat="1" x14ac:dyDescent="1.1499999999999999">
      <c r="A349" s="128">
        <v>30</v>
      </c>
      <c r="B349" s="7" t="s">
        <v>81</v>
      </c>
      <c r="C349" s="128"/>
      <c r="D349" s="128"/>
      <c r="E349" s="128"/>
      <c r="F349" s="128"/>
      <c r="G349" s="128"/>
      <c r="H349" s="128"/>
      <c r="I349" s="128"/>
      <c r="J349" s="128">
        <v>7</v>
      </c>
      <c r="K349" s="128"/>
      <c r="L349" s="128"/>
      <c r="M349" s="128"/>
      <c r="N349" s="128"/>
      <c r="O349" s="128"/>
      <c r="P349" s="128"/>
      <c r="Q349" s="128"/>
      <c r="R349" s="128"/>
      <c r="S349" s="128"/>
      <c r="T349" s="128"/>
      <c r="U349" s="128"/>
      <c r="V349" s="128"/>
      <c r="W349" s="128"/>
      <c r="X349" s="128"/>
      <c r="Y349" s="128">
        <v>15</v>
      </c>
      <c r="Z349" s="128"/>
      <c r="AA349" s="4">
        <v>1</v>
      </c>
      <c r="AB349" s="128"/>
      <c r="AC349" s="128"/>
      <c r="AD349" s="128"/>
      <c r="AE349" s="128"/>
      <c r="AF349" s="128"/>
      <c r="AG349" s="9"/>
    </row>
    <row r="350" spans="1:147" s="1" customFormat="1" ht="106.5" customHeight="1" x14ac:dyDescent="1.1499999999999999">
      <c r="A350" s="75" t="s">
        <v>41</v>
      </c>
      <c r="B350" s="7" t="s">
        <v>42</v>
      </c>
      <c r="C350" s="75">
        <v>60</v>
      </c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4"/>
      <c r="AB350" s="75"/>
      <c r="AC350" s="75"/>
      <c r="AD350" s="75"/>
      <c r="AE350" s="75"/>
      <c r="AF350" s="75"/>
      <c r="AG350" s="75"/>
    </row>
    <row r="351" spans="1:147" s="1" customFormat="1" ht="409.6" hidden="1" customHeight="1" thickBot="1" x14ac:dyDescent="1.2">
      <c r="A351" s="75"/>
      <c r="B351" s="7" t="s">
        <v>43</v>
      </c>
      <c r="C351" s="75">
        <f t="shared" ref="C351:AG351" si="48">SUM(C346:C350)</f>
        <v>60</v>
      </c>
      <c r="D351" s="75">
        <f t="shared" si="48"/>
        <v>0</v>
      </c>
      <c r="E351" s="75">
        <f t="shared" si="48"/>
        <v>0</v>
      </c>
      <c r="F351" s="75">
        <f t="shared" si="48"/>
        <v>62</v>
      </c>
      <c r="G351" s="75">
        <f t="shared" si="48"/>
        <v>0</v>
      </c>
      <c r="H351" s="75">
        <f t="shared" si="48"/>
        <v>119</v>
      </c>
      <c r="I351" s="75">
        <f t="shared" si="48"/>
        <v>137.69999999999999</v>
      </c>
      <c r="J351" s="75">
        <f t="shared" si="48"/>
        <v>7</v>
      </c>
      <c r="K351" s="75">
        <f t="shared" si="48"/>
        <v>0</v>
      </c>
      <c r="L351" s="75">
        <f t="shared" si="48"/>
        <v>0</v>
      </c>
      <c r="M351" s="75">
        <f t="shared" si="48"/>
        <v>63</v>
      </c>
      <c r="N351" s="75">
        <f t="shared" si="48"/>
        <v>0</v>
      </c>
      <c r="O351" s="75">
        <f t="shared" si="48"/>
        <v>0</v>
      </c>
      <c r="P351" s="75">
        <f t="shared" si="48"/>
        <v>0</v>
      </c>
      <c r="Q351" s="75">
        <f t="shared" si="48"/>
        <v>123</v>
      </c>
      <c r="R351" s="75">
        <f t="shared" si="48"/>
        <v>0</v>
      </c>
      <c r="S351" s="75">
        <f t="shared" si="48"/>
        <v>0</v>
      </c>
      <c r="T351" s="75">
        <f t="shared" si="48"/>
        <v>0</v>
      </c>
      <c r="U351" s="75">
        <f t="shared" si="48"/>
        <v>0</v>
      </c>
      <c r="V351" s="75">
        <f t="shared" si="48"/>
        <v>6</v>
      </c>
      <c r="W351" s="75">
        <f t="shared" si="48"/>
        <v>17</v>
      </c>
      <c r="X351" s="75">
        <f t="shared" si="48"/>
        <v>0</v>
      </c>
      <c r="Y351" s="75">
        <f t="shared" si="48"/>
        <v>21</v>
      </c>
      <c r="Z351" s="75">
        <f t="shared" si="48"/>
        <v>0</v>
      </c>
      <c r="AA351" s="74">
        <f t="shared" si="48"/>
        <v>1</v>
      </c>
      <c r="AB351" s="75">
        <f t="shared" si="48"/>
        <v>0</v>
      </c>
      <c r="AC351" s="75">
        <f t="shared" si="48"/>
        <v>0</v>
      </c>
      <c r="AD351" s="75">
        <f t="shared" si="48"/>
        <v>0</v>
      </c>
      <c r="AE351" s="75">
        <f t="shared" si="48"/>
        <v>0</v>
      </c>
      <c r="AF351" s="75">
        <f t="shared" si="48"/>
        <v>0</v>
      </c>
      <c r="AG351" s="75">
        <f t="shared" si="48"/>
        <v>0</v>
      </c>
    </row>
    <row r="352" spans="1:147" s="17" customFormat="1" ht="135" hidden="1" customHeight="1" thickBot="1" x14ac:dyDescent="1.2">
      <c r="A352" s="270" t="s">
        <v>111</v>
      </c>
      <c r="B352" s="270"/>
      <c r="C352" s="270"/>
      <c r="D352" s="270"/>
      <c r="E352" s="270"/>
      <c r="F352" s="270"/>
      <c r="G352" s="270"/>
      <c r="H352" s="270"/>
      <c r="I352" s="270"/>
      <c r="J352" s="270"/>
      <c r="K352" s="270"/>
      <c r="L352" s="270"/>
      <c r="M352" s="270"/>
      <c r="N352" s="270"/>
      <c r="O352" s="270"/>
      <c r="P352" s="270"/>
      <c r="Q352" s="270"/>
      <c r="R352" s="270"/>
      <c r="S352" s="270"/>
      <c r="T352" s="270"/>
      <c r="U352" s="270"/>
      <c r="V352" s="270"/>
      <c r="W352" s="270"/>
      <c r="X352" s="270"/>
      <c r="Y352" s="270"/>
      <c r="Z352" s="270"/>
      <c r="AA352" s="270"/>
      <c r="AB352" s="270"/>
      <c r="AC352" s="270"/>
      <c r="AD352" s="270"/>
      <c r="AE352" s="270"/>
      <c r="AF352" s="270"/>
      <c r="AG352" s="270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</row>
    <row r="353" spans="1:147" s="55" customFormat="1" ht="135" customHeight="1" x14ac:dyDescent="1.1499999999999999">
      <c r="A353" s="127"/>
      <c r="B353" s="127" t="s">
        <v>136</v>
      </c>
      <c r="C353" s="128">
        <f t="shared" ref="C353:AG353" si="49">SUM(C347:C350)</f>
        <v>60</v>
      </c>
      <c r="D353" s="128">
        <f t="shared" si="49"/>
        <v>0</v>
      </c>
      <c r="E353" s="128">
        <f t="shared" si="49"/>
        <v>0</v>
      </c>
      <c r="F353" s="128">
        <f t="shared" si="49"/>
        <v>0</v>
      </c>
      <c r="G353" s="128">
        <f t="shared" si="49"/>
        <v>0</v>
      </c>
      <c r="H353" s="128">
        <f t="shared" si="49"/>
        <v>119</v>
      </c>
      <c r="I353" s="128">
        <f t="shared" si="49"/>
        <v>137.69999999999999</v>
      </c>
      <c r="J353" s="128">
        <f t="shared" si="49"/>
        <v>7</v>
      </c>
      <c r="K353" s="128">
        <f t="shared" si="49"/>
        <v>0</v>
      </c>
      <c r="L353" s="128">
        <f t="shared" si="49"/>
        <v>0</v>
      </c>
      <c r="M353" s="128">
        <f t="shared" si="49"/>
        <v>63</v>
      </c>
      <c r="N353" s="128">
        <f t="shared" si="49"/>
        <v>0</v>
      </c>
      <c r="O353" s="128">
        <f t="shared" si="49"/>
        <v>0</v>
      </c>
      <c r="P353" s="128">
        <f t="shared" si="49"/>
        <v>0</v>
      </c>
      <c r="Q353" s="128">
        <f t="shared" si="49"/>
        <v>0</v>
      </c>
      <c r="R353" s="128">
        <f t="shared" si="49"/>
        <v>0</v>
      </c>
      <c r="S353" s="128">
        <f t="shared" si="49"/>
        <v>0</v>
      </c>
      <c r="T353" s="128">
        <f t="shared" si="49"/>
        <v>0</v>
      </c>
      <c r="U353" s="128">
        <f t="shared" si="49"/>
        <v>0</v>
      </c>
      <c r="V353" s="128">
        <f t="shared" si="49"/>
        <v>0</v>
      </c>
      <c r="W353" s="128">
        <f t="shared" si="49"/>
        <v>17</v>
      </c>
      <c r="X353" s="128">
        <f t="shared" si="49"/>
        <v>0</v>
      </c>
      <c r="Y353" s="128">
        <f t="shared" si="49"/>
        <v>15</v>
      </c>
      <c r="Z353" s="128">
        <f t="shared" si="49"/>
        <v>0</v>
      </c>
      <c r="AA353" s="128">
        <f t="shared" si="49"/>
        <v>1</v>
      </c>
      <c r="AB353" s="128">
        <f t="shared" si="49"/>
        <v>0</v>
      </c>
      <c r="AC353" s="128">
        <f t="shared" si="49"/>
        <v>0</v>
      </c>
      <c r="AD353" s="128">
        <f t="shared" si="49"/>
        <v>0</v>
      </c>
      <c r="AE353" s="128">
        <f t="shared" si="49"/>
        <v>0</v>
      </c>
      <c r="AF353" s="128">
        <f t="shared" si="49"/>
        <v>0</v>
      </c>
      <c r="AG353" s="126">
        <f t="shared" si="49"/>
        <v>0</v>
      </c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200"/>
    </row>
    <row r="354" spans="1:147" s="273" customFormat="1" ht="135" customHeight="1" x14ac:dyDescent="0.2">
      <c r="A354" s="271" t="s">
        <v>111</v>
      </c>
      <c r="B354" s="272"/>
      <c r="C354" s="272"/>
      <c r="D354" s="272"/>
      <c r="E354" s="272"/>
      <c r="F354" s="272"/>
      <c r="G354" s="272"/>
      <c r="H354" s="272"/>
      <c r="I354" s="272"/>
      <c r="J354" s="272"/>
      <c r="K354" s="272"/>
      <c r="L354" s="272"/>
      <c r="M354" s="272"/>
      <c r="N354" s="272"/>
      <c r="O354" s="272"/>
      <c r="P354" s="272"/>
      <c r="Q354" s="272"/>
      <c r="R354" s="272"/>
      <c r="S354" s="272"/>
      <c r="T354" s="272"/>
      <c r="U354" s="272"/>
      <c r="V354" s="272"/>
      <c r="W354" s="272"/>
      <c r="X354" s="272"/>
      <c r="Y354" s="272"/>
      <c r="Z354" s="272"/>
      <c r="AA354" s="272"/>
      <c r="AB354" s="272"/>
      <c r="AC354" s="272"/>
      <c r="AD354" s="272"/>
      <c r="AE354" s="272"/>
      <c r="AF354" s="272"/>
      <c r="AG354" s="272"/>
      <c r="AH354" s="249"/>
      <c r="AI354" s="249"/>
      <c r="AJ354" s="249"/>
      <c r="AK354" s="249"/>
      <c r="AL354" s="249"/>
      <c r="AM354" s="249"/>
      <c r="AN354" s="249"/>
      <c r="AO354" s="249"/>
      <c r="AP354" s="249"/>
      <c r="AQ354" s="249"/>
      <c r="AR354" s="249"/>
      <c r="AS354" s="249"/>
      <c r="AT354" s="249"/>
      <c r="AU354" s="249"/>
      <c r="AV354" s="249"/>
      <c r="AW354" s="249"/>
      <c r="AX354" s="249"/>
      <c r="AY354" s="249"/>
      <c r="AZ354" s="249"/>
      <c r="BA354" s="249"/>
      <c r="BB354" s="249"/>
      <c r="BC354" s="249"/>
      <c r="BD354" s="249"/>
      <c r="BE354" s="249"/>
      <c r="BF354" s="249"/>
      <c r="BG354" s="249"/>
      <c r="BH354" s="249"/>
      <c r="BI354" s="249"/>
      <c r="BJ354" s="249"/>
      <c r="BK354" s="249"/>
      <c r="BL354" s="249"/>
      <c r="BM354" s="249"/>
      <c r="BN354" s="249"/>
      <c r="BO354" s="249"/>
      <c r="BP354" s="249"/>
      <c r="BQ354" s="249"/>
      <c r="BR354" s="249"/>
      <c r="BS354" s="249"/>
      <c r="BT354" s="249"/>
      <c r="BU354" s="249"/>
      <c r="BV354" s="249"/>
      <c r="BW354" s="249"/>
      <c r="BX354" s="249"/>
      <c r="BY354" s="249"/>
      <c r="BZ354" s="249"/>
      <c r="CA354" s="249"/>
      <c r="CB354" s="249"/>
      <c r="CC354" s="249"/>
      <c r="CD354" s="249"/>
      <c r="CE354" s="249"/>
      <c r="CF354" s="249"/>
      <c r="CG354" s="249"/>
      <c r="CH354" s="249"/>
      <c r="CI354" s="249"/>
      <c r="CJ354" s="249"/>
      <c r="CK354" s="249"/>
      <c r="CL354" s="249"/>
      <c r="CM354" s="249"/>
      <c r="CN354" s="249"/>
      <c r="CO354" s="249"/>
      <c r="CP354" s="249"/>
      <c r="CQ354" s="249"/>
      <c r="CR354" s="249"/>
      <c r="CS354" s="249"/>
      <c r="CT354" s="249"/>
      <c r="CU354" s="249"/>
      <c r="CV354" s="249"/>
      <c r="CW354" s="249"/>
      <c r="CX354" s="249"/>
      <c r="CY354" s="249"/>
      <c r="CZ354" s="249"/>
      <c r="DA354" s="249"/>
      <c r="DB354" s="249"/>
      <c r="DC354" s="272"/>
      <c r="DD354" s="272"/>
      <c r="DE354" s="272"/>
      <c r="DF354" s="272"/>
      <c r="DG354" s="272"/>
      <c r="DH354" s="272"/>
      <c r="DI354" s="272"/>
      <c r="DJ354" s="272"/>
      <c r="DK354" s="272"/>
      <c r="DL354" s="272"/>
      <c r="DM354" s="272"/>
      <c r="DN354" s="272"/>
      <c r="DO354" s="272"/>
      <c r="DP354" s="272"/>
      <c r="DQ354" s="272"/>
      <c r="DR354" s="272"/>
      <c r="DS354" s="272"/>
      <c r="DT354" s="272"/>
      <c r="DU354" s="272"/>
      <c r="DV354" s="272"/>
      <c r="DW354" s="272"/>
      <c r="DX354" s="272"/>
      <c r="DY354" s="272"/>
      <c r="DZ354" s="272"/>
      <c r="EA354" s="272"/>
      <c r="EB354" s="272"/>
      <c r="EC354" s="272"/>
      <c r="ED354" s="272"/>
      <c r="EE354" s="272"/>
      <c r="EF354" s="272"/>
      <c r="EG354" s="272"/>
      <c r="EH354" s="272"/>
      <c r="EI354" s="272"/>
      <c r="EJ354" s="272"/>
      <c r="EK354" s="272"/>
      <c r="EL354" s="272"/>
      <c r="EM354" s="272"/>
      <c r="EN354" s="272"/>
      <c r="EO354" s="272"/>
      <c r="EP354" s="272"/>
      <c r="EQ354" s="272"/>
    </row>
    <row r="355" spans="1:147" ht="195" customHeight="1" x14ac:dyDescent="1.1499999999999999">
      <c r="A355" s="128">
        <v>4</v>
      </c>
      <c r="B355" s="7" t="s">
        <v>94</v>
      </c>
      <c r="C355" s="128"/>
      <c r="D355" s="128"/>
      <c r="E355" s="128"/>
      <c r="F355" s="128"/>
      <c r="G355" s="128"/>
      <c r="H355" s="128"/>
      <c r="I355" s="128">
        <v>100</v>
      </c>
      <c r="J355" s="128"/>
      <c r="K355" s="128"/>
      <c r="L355" s="128"/>
      <c r="M355" s="128"/>
      <c r="N355" s="128"/>
      <c r="O355" s="128"/>
      <c r="P355" s="128"/>
      <c r="Q355" s="128"/>
      <c r="R355" s="128"/>
      <c r="S355" s="128"/>
      <c r="T355" s="128"/>
      <c r="U355" s="128"/>
      <c r="V355" s="128"/>
      <c r="W355" s="128"/>
      <c r="X355" s="128"/>
      <c r="Y355" s="128"/>
      <c r="Z355" s="128"/>
      <c r="AA355" s="127"/>
      <c r="AB355" s="128"/>
      <c r="AC355" s="128"/>
      <c r="AD355" s="128"/>
      <c r="AE355" s="128"/>
      <c r="AF355" s="127"/>
      <c r="AG355" s="9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</row>
    <row r="356" spans="1:147" ht="174.75" customHeight="1" x14ac:dyDescent="1.1499999999999999">
      <c r="A356" s="128">
        <v>22</v>
      </c>
      <c r="B356" s="7" t="s">
        <v>71</v>
      </c>
      <c r="C356" s="128"/>
      <c r="D356" s="128"/>
      <c r="E356" s="128"/>
      <c r="F356" s="128"/>
      <c r="G356" s="128"/>
      <c r="H356" s="128">
        <v>20</v>
      </c>
      <c r="I356" s="128">
        <v>94</v>
      </c>
      <c r="J356" s="128"/>
      <c r="K356" s="128"/>
      <c r="L356" s="128"/>
      <c r="M356" s="128">
        <v>16</v>
      </c>
      <c r="N356" s="128"/>
      <c r="O356" s="128"/>
      <c r="P356" s="128"/>
      <c r="Q356" s="128"/>
      <c r="R356" s="128"/>
      <c r="S356" s="128"/>
      <c r="T356" s="128"/>
      <c r="U356" s="128">
        <v>5</v>
      </c>
      <c r="V356" s="128"/>
      <c r="W356" s="128">
        <v>5</v>
      </c>
      <c r="X356" s="128"/>
      <c r="Y356" s="128">
        <v>2.5</v>
      </c>
      <c r="Z356" s="128"/>
      <c r="AA356" s="127"/>
      <c r="AB356" s="128"/>
      <c r="AC356" s="128"/>
      <c r="AD356" s="128"/>
      <c r="AE356" s="128"/>
      <c r="AF356" s="128"/>
      <c r="AG356" s="9"/>
      <c r="AH356" s="1"/>
    </row>
    <row r="357" spans="1:147" ht="97.5" customHeight="1" x14ac:dyDescent="1.1499999999999999">
      <c r="A357" s="195">
        <v>72</v>
      </c>
      <c r="B357" s="7" t="s">
        <v>146</v>
      </c>
      <c r="C357" s="195">
        <v>28</v>
      </c>
      <c r="D357" s="195"/>
      <c r="E357" s="195"/>
      <c r="F357" s="195"/>
      <c r="G357" s="195"/>
      <c r="H357" s="195"/>
      <c r="I357" s="195"/>
      <c r="J357" s="195"/>
      <c r="K357" s="195"/>
      <c r="L357" s="195"/>
      <c r="M357" s="195"/>
      <c r="N357" s="195"/>
      <c r="O357" s="195">
        <v>66</v>
      </c>
      <c r="P357" s="195"/>
      <c r="Q357" s="195">
        <v>25</v>
      </c>
      <c r="R357" s="195"/>
      <c r="S357" s="195"/>
      <c r="T357" s="195"/>
      <c r="U357" s="195"/>
      <c r="V357" s="195"/>
      <c r="W357" s="195">
        <v>6</v>
      </c>
      <c r="X357" s="195"/>
      <c r="Y357" s="195"/>
      <c r="Z357" s="195"/>
      <c r="AA357" s="194"/>
      <c r="AB357" s="195"/>
      <c r="AC357" s="195"/>
      <c r="AD357" s="195"/>
      <c r="AE357" s="195"/>
      <c r="AF357" s="195"/>
      <c r="AG357" s="198"/>
      <c r="AH357" s="1"/>
    </row>
    <row r="358" spans="1:147" ht="104.25" customHeight="1" x14ac:dyDescent="1.1499999999999999">
      <c r="A358" s="128">
        <v>11</v>
      </c>
      <c r="B358" s="7" t="s">
        <v>58</v>
      </c>
      <c r="C358" s="128"/>
      <c r="D358" s="128"/>
      <c r="E358" s="128"/>
      <c r="F358" s="128"/>
      <c r="G358" s="128">
        <v>61</v>
      </c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  <c r="V358" s="128">
        <v>8</v>
      </c>
      <c r="W358" s="128"/>
      <c r="X358" s="128"/>
      <c r="Y358" s="128"/>
      <c r="Z358" s="128"/>
      <c r="AA358" s="127"/>
      <c r="AB358" s="128"/>
      <c r="AC358" s="128"/>
      <c r="AD358" s="128"/>
      <c r="AE358" s="128"/>
      <c r="AF358" s="128"/>
      <c r="AG358" s="9"/>
      <c r="AH358" s="1"/>
    </row>
    <row r="359" spans="1:147" x14ac:dyDescent="1.1499999999999999">
      <c r="A359" s="128">
        <v>57</v>
      </c>
      <c r="B359" s="7" t="s">
        <v>56</v>
      </c>
      <c r="C359" s="128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8"/>
      <c r="T359" s="128"/>
      <c r="U359" s="128"/>
      <c r="V359" s="128"/>
      <c r="W359" s="128"/>
      <c r="X359" s="128"/>
      <c r="Y359" s="128">
        <v>15</v>
      </c>
      <c r="Z359" s="128"/>
      <c r="AA359" s="4">
        <v>1</v>
      </c>
      <c r="AB359" s="128"/>
      <c r="AC359" s="128"/>
      <c r="AD359" s="128"/>
      <c r="AE359" s="128"/>
      <c r="AF359" s="128"/>
      <c r="AG359" s="9"/>
      <c r="AH359" s="1"/>
    </row>
    <row r="360" spans="1:147" x14ac:dyDescent="1.1499999999999999">
      <c r="A360" s="75" t="s">
        <v>41</v>
      </c>
      <c r="B360" s="7" t="s">
        <v>5</v>
      </c>
      <c r="C360" s="75">
        <v>50</v>
      </c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4"/>
      <c r="AB360" s="75"/>
      <c r="AC360" s="75"/>
      <c r="AD360" s="75"/>
      <c r="AE360" s="75"/>
      <c r="AF360" s="75"/>
      <c r="AG360" s="75"/>
      <c r="AH360" s="1"/>
    </row>
    <row r="361" spans="1:147" x14ac:dyDescent="1.1499999999999999">
      <c r="A361" s="75" t="s">
        <v>41</v>
      </c>
      <c r="B361" s="7" t="s">
        <v>6</v>
      </c>
      <c r="C361" s="75"/>
      <c r="D361" s="75">
        <v>30</v>
      </c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4"/>
      <c r="AB361" s="75"/>
      <c r="AC361" s="75"/>
      <c r="AD361" s="75"/>
      <c r="AE361" s="75"/>
      <c r="AF361" s="75"/>
      <c r="AG361" s="75"/>
      <c r="AH361" s="1"/>
    </row>
    <row r="362" spans="1:147" x14ac:dyDescent="1.1499999999999999">
      <c r="A362" s="75"/>
      <c r="B362" s="7" t="s">
        <v>43</v>
      </c>
      <c r="C362" s="75">
        <f>C355+C356+C357+C358+C359+C360+C361</f>
        <v>78</v>
      </c>
      <c r="D362" s="75">
        <f t="shared" ref="D362:AG362" si="50">D355+D356+D357+D358+D359+D360+D361</f>
        <v>30</v>
      </c>
      <c r="E362" s="75">
        <f t="shared" si="50"/>
        <v>0</v>
      </c>
      <c r="F362" s="75">
        <f t="shared" si="50"/>
        <v>0</v>
      </c>
      <c r="G362" s="75">
        <f t="shared" si="50"/>
        <v>61</v>
      </c>
      <c r="H362" s="75">
        <f t="shared" si="50"/>
        <v>20</v>
      </c>
      <c r="I362" s="75">
        <f t="shared" si="50"/>
        <v>194</v>
      </c>
      <c r="J362" s="75">
        <f t="shared" si="50"/>
        <v>0</v>
      </c>
      <c r="K362" s="75">
        <f t="shared" si="50"/>
        <v>0</v>
      </c>
      <c r="L362" s="75">
        <f t="shared" si="50"/>
        <v>0</v>
      </c>
      <c r="M362" s="75">
        <f t="shared" si="50"/>
        <v>16</v>
      </c>
      <c r="N362" s="75">
        <f t="shared" si="50"/>
        <v>0</v>
      </c>
      <c r="O362" s="75">
        <f t="shared" si="50"/>
        <v>66</v>
      </c>
      <c r="P362" s="75">
        <f t="shared" si="50"/>
        <v>0</v>
      </c>
      <c r="Q362" s="75">
        <f t="shared" si="50"/>
        <v>25</v>
      </c>
      <c r="R362" s="75">
        <f t="shared" si="50"/>
        <v>0</v>
      </c>
      <c r="S362" s="75">
        <f t="shared" si="50"/>
        <v>0</v>
      </c>
      <c r="T362" s="75">
        <f t="shared" si="50"/>
        <v>0</v>
      </c>
      <c r="U362" s="75">
        <f t="shared" si="50"/>
        <v>5</v>
      </c>
      <c r="V362" s="75">
        <f t="shared" si="50"/>
        <v>8</v>
      </c>
      <c r="W362" s="75">
        <f t="shared" si="50"/>
        <v>11</v>
      </c>
      <c r="X362" s="75">
        <f t="shared" si="50"/>
        <v>0</v>
      </c>
      <c r="Y362" s="75">
        <f t="shared" si="50"/>
        <v>17.5</v>
      </c>
      <c r="Z362" s="75">
        <f t="shared" si="50"/>
        <v>0</v>
      </c>
      <c r="AA362" s="75">
        <f t="shared" si="50"/>
        <v>1</v>
      </c>
      <c r="AB362" s="75">
        <f t="shared" si="50"/>
        <v>0</v>
      </c>
      <c r="AC362" s="75">
        <f t="shared" si="50"/>
        <v>0</v>
      </c>
      <c r="AD362" s="75">
        <f t="shared" si="50"/>
        <v>0</v>
      </c>
      <c r="AE362" s="75">
        <f t="shared" si="50"/>
        <v>0</v>
      </c>
      <c r="AF362" s="75">
        <f t="shared" si="50"/>
        <v>0</v>
      </c>
      <c r="AG362" s="75">
        <f t="shared" si="50"/>
        <v>0</v>
      </c>
      <c r="AH362" s="1"/>
    </row>
    <row r="363" spans="1:147" x14ac:dyDescent="1.1499999999999999">
      <c r="A363" s="232" t="s">
        <v>48</v>
      </c>
      <c r="B363" s="232"/>
      <c r="C363" s="232"/>
      <c r="D363" s="232"/>
      <c r="E363" s="232"/>
      <c r="F363" s="232"/>
      <c r="G363" s="232"/>
      <c r="H363" s="232"/>
      <c r="I363" s="232"/>
      <c r="J363" s="232"/>
      <c r="K363" s="232"/>
      <c r="L363" s="232"/>
      <c r="M363" s="232"/>
      <c r="N363" s="232"/>
      <c r="O363" s="232"/>
      <c r="P363" s="232"/>
      <c r="Q363" s="232"/>
      <c r="R363" s="232"/>
      <c r="S363" s="232"/>
      <c r="T363" s="232"/>
      <c r="U363" s="232"/>
      <c r="V363" s="232"/>
      <c r="W363" s="232"/>
      <c r="X363" s="232"/>
      <c r="Y363" s="232"/>
      <c r="Z363" s="232"/>
      <c r="AA363" s="232"/>
      <c r="AB363" s="232"/>
      <c r="AC363" s="232"/>
      <c r="AD363" s="232"/>
      <c r="AE363" s="232"/>
      <c r="AF363" s="232"/>
      <c r="AG363" s="232"/>
      <c r="AH363" s="1"/>
    </row>
    <row r="364" spans="1:147" ht="108" customHeight="1" x14ac:dyDescent="1.1499999999999999">
      <c r="A364" s="128">
        <v>68</v>
      </c>
      <c r="B364" s="7" t="s">
        <v>66</v>
      </c>
      <c r="C364" s="128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>
        <v>200</v>
      </c>
      <c r="S364" s="128"/>
      <c r="T364" s="128"/>
      <c r="U364" s="128"/>
      <c r="V364" s="128"/>
      <c r="W364" s="128"/>
      <c r="X364" s="128"/>
      <c r="Y364" s="128"/>
      <c r="Z364" s="128"/>
      <c r="AA364" s="127"/>
      <c r="AB364" s="128"/>
      <c r="AC364" s="128"/>
      <c r="AD364" s="128"/>
      <c r="AE364" s="128"/>
      <c r="AF364" s="128"/>
      <c r="AG364" s="9"/>
      <c r="AH364" s="1"/>
    </row>
    <row r="365" spans="1:147" ht="193.5" customHeight="1" x14ac:dyDescent="1.1499999999999999">
      <c r="A365" s="75">
        <v>89</v>
      </c>
      <c r="B365" s="7" t="s">
        <v>50</v>
      </c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>
        <v>50</v>
      </c>
      <c r="AA365" s="74"/>
      <c r="AB365" s="75"/>
      <c r="AC365" s="75"/>
      <c r="AD365" s="75"/>
      <c r="AE365" s="75"/>
      <c r="AF365" s="75"/>
      <c r="AG365" s="9"/>
      <c r="AH365" s="1"/>
    </row>
    <row r="366" spans="1:147" x14ac:dyDescent="1.1499999999999999">
      <c r="A366" s="75">
        <v>70</v>
      </c>
      <c r="B366" s="7" t="s">
        <v>40</v>
      </c>
      <c r="C366" s="75"/>
      <c r="D366" s="75"/>
      <c r="E366" s="75"/>
      <c r="F366" s="75"/>
      <c r="G366" s="75"/>
      <c r="H366" s="75"/>
      <c r="I366" s="75"/>
      <c r="J366" s="10">
        <v>100</v>
      </c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4"/>
      <c r="AB366" s="75"/>
      <c r="AC366" s="75"/>
      <c r="AD366" s="75"/>
      <c r="AE366" s="75"/>
      <c r="AF366" s="75"/>
      <c r="AG366" s="9"/>
      <c r="AH366" s="1"/>
    </row>
    <row r="367" spans="1:147" x14ac:dyDescent="1.1499999999999999">
      <c r="A367" s="75"/>
      <c r="B367" s="7" t="s">
        <v>43</v>
      </c>
      <c r="C367" s="75">
        <f>C364+C365+C366</f>
        <v>0</v>
      </c>
      <c r="D367" s="75">
        <f t="shared" ref="D367:AG367" si="51">D364+D365+D366</f>
        <v>0</v>
      </c>
      <c r="E367" s="75">
        <f t="shared" si="51"/>
        <v>0</v>
      </c>
      <c r="F367" s="75">
        <f t="shared" si="51"/>
        <v>0</v>
      </c>
      <c r="G367" s="75">
        <f t="shared" si="51"/>
        <v>0</v>
      </c>
      <c r="H367" s="75">
        <f t="shared" si="51"/>
        <v>0</v>
      </c>
      <c r="I367" s="75">
        <f t="shared" si="51"/>
        <v>0</v>
      </c>
      <c r="J367" s="75">
        <f t="shared" si="51"/>
        <v>100</v>
      </c>
      <c r="K367" s="75">
        <f t="shared" si="51"/>
        <v>0</v>
      </c>
      <c r="L367" s="75">
        <f t="shared" si="51"/>
        <v>0</v>
      </c>
      <c r="M367" s="75">
        <f t="shared" si="51"/>
        <v>0</v>
      </c>
      <c r="N367" s="75">
        <f t="shared" si="51"/>
        <v>0</v>
      </c>
      <c r="O367" s="75">
        <f t="shared" si="51"/>
        <v>0</v>
      </c>
      <c r="P367" s="75">
        <f t="shared" si="51"/>
        <v>0</v>
      </c>
      <c r="Q367" s="75">
        <f t="shared" si="51"/>
        <v>0</v>
      </c>
      <c r="R367" s="75">
        <f t="shared" si="51"/>
        <v>200</v>
      </c>
      <c r="S367" s="75">
        <f t="shared" si="51"/>
        <v>0</v>
      </c>
      <c r="T367" s="75">
        <f t="shared" si="51"/>
        <v>0</v>
      </c>
      <c r="U367" s="75">
        <f t="shared" si="51"/>
        <v>0</v>
      </c>
      <c r="V367" s="75">
        <f t="shared" si="51"/>
        <v>0</v>
      </c>
      <c r="W367" s="75">
        <f t="shared" si="51"/>
        <v>0</v>
      </c>
      <c r="X367" s="75">
        <f t="shared" si="51"/>
        <v>0</v>
      </c>
      <c r="Y367" s="75">
        <f t="shared" si="51"/>
        <v>0</v>
      </c>
      <c r="Z367" s="75">
        <f t="shared" si="51"/>
        <v>50</v>
      </c>
      <c r="AA367" s="75">
        <f t="shared" si="51"/>
        <v>0</v>
      </c>
      <c r="AB367" s="75">
        <f t="shared" si="51"/>
        <v>0</v>
      </c>
      <c r="AC367" s="75">
        <f t="shared" si="51"/>
        <v>0</v>
      </c>
      <c r="AD367" s="75">
        <f t="shared" si="51"/>
        <v>0</v>
      </c>
      <c r="AE367" s="75">
        <f t="shared" si="51"/>
        <v>0</v>
      </c>
      <c r="AF367" s="75">
        <f t="shared" si="51"/>
        <v>0</v>
      </c>
      <c r="AG367" s="75">
        <f t="shared" si="51"/>
        <v>0</v>
      </c>
      <c r="AH367" s="1"/>
    </row>
    <row r="368" spans="1:147" ht="166.5" x14ac:dyDescent="1.1499999999999999">
      <c r="A368" s="75"/>
      <c r="B368" s="7" t="s">
        <v>51</v>
      </c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4"/>
      <c r="AB368" s="75"/>
      <c r="AC368" s="75"/>
      <c r="AD368" s="75"/>
      <c r="AE368" s="75"/>
      <c r="AF368" s="9"/>
      <c r="AG368" s="9"/>
      <c r="AH368" s="1"/>
    </row>
    <row r="369" spans="1:34" x14ac:dyDescent="1.1499999999999999">
      <c r="A369" s="75"/>
      <c r="B369" s="7" t="s">
        <v>52</v>
      </c>
      <c r="C369" s="128">
        <f>SUM(C353+C362+C367)</f>
        <v>138</v>
      </c>
      <c r="D369" s="128">
        <f t="shared" ref="D369:AE369" si="52">SUM(D353+D362+D367)</f>
        <v>30</v>
      </c>
      <c r="E369" s="128">
        <f t="shared" si="52"/>
        <v>0</v>
      </c>
      <c r="F369" s="128">
        <f t="shared" si="52"/>
        <v>0</v>
      </c>
      <c r="G369" s="128">
        <f t="shared" si="52"/>
        <v>61</v>
      </c>
      <c r="H369" s="128">
        <f t="shared" si="52"/>
        <v>139</v>
      </c>
      <c r="I369" s="128">
        <f t="shared" si="52"/>
        <v>331.7</v>
      </c>
      <c r="J369" s="128">
        <f t="shared" si="52"/>
        <v>107</v>
      </c>
      <c r="K369" s="128">
        <f t="shared" si="52"/>
        <v>0</v>
      </c>
      <c r="L369" s="128">
        <f t="shared" si="52"/>
        <v>0</v>
      </c>
      <c r="M369" s="128">
        <f t="shared" si="52"/>
        <v>79</v>
      </c>
      <c r="N369" s="128">
        <f t="shared" si="52"/>
        <v>0</v>
      </c>
      <c r="O369" s="128">
        <f t="shared" si="52"/>
        <v>66</v>
      </c>
      <c r="P369" s="128">
        <f t="shared" si="52"/>
        <v>0</v>
      </c>
      <c r="Q369" s="128">
        <f t="shared" si="52"/>
        <v>25</v>
      </c>
      <c r="R369" s="128">
        <f t="shared" si="52"/>
        <v>200</v>
      </c>
      <c r="S369" s="128">
        <f t="shared" si="52"/>
        <v>0</v>
      </c>
      <c r="T369" s="128">
        <f t="shared" si="52"/>
        <v>0</v>
      </c>
      <c r="U369" s="128">
        <f t="shared" si="52"/>
        <v>5</v>
      </c>
      <c r="V369" s="128">
        <f t="shared" si="52"/>
        <v>8</v>
      </c>
      <c r="W369" s="128">
        <f t="shared" si="52"/>
        <v>28</v>
      </c>
      <c r="X369" s="128">
        <f t="shared" si="52"/>
        <v>0</v>
      </c>
      <c r="Y369" s="128">
        <f t="shared" si="52"/>
        <v>32.5</v>
      </c>
      <c r="Z369" s="128">
        <f t="shared" si="52"/>
        <v>50</v>
      </c>
      <c r="AA369" s="128">
        <f t="shared" si="52"/>
        <v>2</v>
      </c>
      <c r="AB369" s="128">
        <f t="shared" si="52"/>
        <v>0</v>
      </c>
      <c r="AC369" s="128">
        <f t="shared" si="52"/>
        <v>0</v>
      </c>
      <c r="AD369" s="128">
        <f t="shared" si="52"/>
        <v>0</v>
      </c>
      <c r="AE369" s="128">
        <f t="shared" si="52"/>
        <v>0</v>
      </c>
      <c r="AF369" s="9">
        <v>1.2</v>
      </c>
      <c r="AG369" s="9">
        <v>3</v>
      </c>
      <c r="AH369" s="1"/>
    </row>
    <row r="370" spans="1:34" x14ac:dyDescent="1.1499999999999999">
      <c r="A370" s="232" t="s">
        <v>138</v>
      </c>
      <c r="B370" s="232"/>
      <c r="C370" s="232"/>
      <c r="D370" s="232"/>
      <c r="E370" s="232"/>
      <c r="F370" s="232"/>
      <c r="G370" s="232"/>
      <c r="H370" s="232"/>
      <c r="I370" s="232"/>
      <c r="J370" s="232"/>
      <c r="K370" s="232"/>
      <c r="L370" s="232"/>
      <c r="M370" s="232"/>
      <c r="N370" s="232"/>
      <c r="O370" s="232"/>
      <c r="P370" s="232"/>
      <c r="Q370" s="232"/>
      <c r="R370" s="232"/>
      <c r="S370" s="232"/>
      <c r="T370" s="232"/>
      <c r="U370" s="232"/>
      <c r="V370" s="232"/>
      <c r="W370" s="232"/>
      <c r="X370" s="232"/>
      <c r="Y370" s="232"/>
      <c r="Z370" s="232"/>
      <c r="AA370" s="232"/>
      <c r="AB370" s="232"/>
      <c r="AC370" s="232"/>
      <c r="AD370" s="232"/>
      <c r="AE370" s="232"/>
      <c r="AF370" s="232"/>
      <c r="AG370" s="232"/>
      <c r="AH370" s="1"/>
    </row>
    <row r="371" spans="1:34" x14ac:dyDescent="1.1499999999999999">
      <c r="A371" s="232" t="s">
        <v>155</v>
      </c>
      <c r="B371" s="232"/>
      <c r="C371" s="232"/>
      <c r="D371" s="232"/>
      <c r="E371" s="232"/>
      <c r="F371" s="232"/>
      <c r="G371" s="232"/>
      <c r="H371" s="232"/>
      <c r="I371" s="232"/>
      <c r="J371" s="232"/>
      <c r="K371" s="232"/>
      <c r="L371" s="232"/>
      <c r="M371" s="232"/>
      <c r="N371" s="232"/>
      <c r="O371" s="232"/>
      <c r="P371" s="232"/>
      <c r="Q371" s="232"/>
      <c r="R371" s="232"/>
      <c r="S371" s="232"/>
      <c r="T371" s="232"/>
      <c r="U371" s="232"/>
      <c r="V371" s="232"/>
      <c r="W371" s="232"/>
      <c r="X371" s="232"/>
      <c r="Y371" s="232"/>
      <c r="Z371" s="232"/>
      <c r="AA371" s="232"/>
      <c r="AB371" s="232"/>
      <c r="AC371" s="232"/>
      <c r="AD371" s="232"/>
      <c r="AE371" s="232"/>
      <c r="AF371" s="232"/>
      <c r="AG371" s="232"/>
      <c r="AH371" s="1"/>
    </row>
    <row r="372" spans="1:34" x14ac:dyDescent="1.1499999999999999">
      <c r="A372" s="244" t="s">
        <v>3</v>
      </c>
      <c r="B372" s="232" t="s">
        <v>4</v>
      </c>
      <c r="C372" s="245" t="s">
        <v>5</v>
      </c>
      <c r="D372" s="245" t="s">
        <v>6</v>
      </c>
      <c r="E372" s="245" t="s">
        <v>7</v>
      </c>
      <c r="F372" s="245" t="s">
        <v>8</v>
      </c>
      <c r="G372" s="245" t="s">
        <v>9</v>
      </c>
      <c r="H372" s="245" t="s">
        <v>10</v>
      </c>
      <c r="I372" s="245" t="s">
        <v>11</v>
      </c>
      <c r="J372" s="245" t="s">
        <v>12</v>
      </c>
      <c r="K372" s="245" t="s">
        <v>13</v>
      </c>
      <c r="L372" s="245" t="s">
        <v>14</v>
      </c>
      <c r="M372" s="245" t="s">
        <v>15</v>
      </c>
      <c r="N372" s="245" t="s">
        <v>16</v>
      </c>
      <c r="O372" s="245" t="s">
        <v>17</v>
      </c>
      <c r="P372" s="245" t="s">
        <v>18</v>
      </c>
      <c r="Q372" s="245" t="s">
        <v>19</v>
      </c>
      <c r="R372" s="245" t="s">
        <v>20</v>
      </c>
      <c r="S372" s="245" t="s">
        <v>21</v>
      </c>
      <c r="T372" s="245" t="s">
        <v>22</v>
      </c>
      <c r="U372" s="245" t="s">
        <v>23</v>
      </c>
      <c r="V372" s="245" t="s">
        <v>24</v>
      </c>
      <c r="W372" s="245" t="s">
        <v>25</v>
      </c>
      <c r="X372" s="245" t="s">
        <v>26</v>
      </c>
      <c r="Y372" s="245" t="s">
        <v>27</v>
      </c>
      <c r="Z372" s="245" t="s">
        <v>28</v>
      </c>
      <c r="AA372" s="246" t="s">
        <v>29</v>
      </c>
      <c r="AB372" s="245" t="s">
        <v>30</v>
      </c>
      <c r="AC372" s="246" t="s">
        <v>31</v>
      </c>
      <c r="AD372" s="245" t="s">
        <v>32</v>
      </c>
      <c r="AE372" s="245" t="s">
        <v>33</v>
      </c>
      <c r="AF372" s="245" t="s">
        <v>34</v>
      </c>
      <c r="AG372" s="245" t="s">
        <v>35</v>
      </c>
      <c r="AH372" s="1"/>
    </row>
    <row r="373" spans="1:34" ht="283.5" customHeight="1" x14ac:dyDescent="1.1499999999999999">
      <c r="A373" s="244"/>
      <c r="B373" s="232"/>
      <c r="C373" s="245"/>
      <c r="D373" s="245"/>
      <c r="E373" s="245"/>
      <c r="F373" s="245"/>
      <c r="G373" s="245"/>
      <c r="H373" s="245"/>
      <c r="I373" s="245"/>
      <c r="J373" s="245"/>
      <c r="K373" s="245"/>
      <c r="L373" s="245"/>
      <c r="M373" s="245"/>
      <c r="N373" s="245"/>
      <c r="O373" s="245"/>
      <c r="P373" s="245"/>
      <c r="Q373" s="245"/>
      <c r="R373" s="245"/>
      <c r="S373" s="245"/>
      <c r="T373" s="245"/>
      <c r="U373" s="245"/>
      <c r="V373" s="245"/>
      <c r="W373" s="245"/>
      <c r="X373" s="245"/>
      <c r="Y373" s="245"/>
      <c r="Z373" s="245"/>
      <c r="AA373" s="246"/>
      <c r="AB373" s="245"/>
      <c r="AC373" s="246"/>
      <c r="AD373" s="245"/>
      <c r="AE373" s="245"/>
      <c r="AF373" s="245"/>
      <c r="AG373" s="245"/>
      <c r="AH373" s="1"/>
    </row>
    <row r="374" spans="1:34" x14ac:dyDescent="1.1499999999999999">
      <c r="A374" s="75">
        <v>1</v>
      </c>
      <c r="B374" s="4">
        <v>2</v>
      </c>
      <c r="C374" s="75">
        <v>3</v>
      </c>
      <c r="D374" s="75">
        <v>4</v>
      </c>
      <c r="E374" s="75">
        <v>5</v>
      </c>
      <c r="F374" s="75">
        <v>6</v>
      </c>
      <c r="G374" s="75">
        <v>7</v>
      </c>
      <c r="H374" s="75" t="s">
        <v>36</v>
      </c>
      <c r="I374" s="75">
        <v>9</v>
      </c>
      <c r="J374" s="75">
        <v>10</v>
      </c>
      <c r="K374" s="75">
        <v>11</v>
      </c>
      <c r="L374" s="75">
        <v>12</v>
      </c>
      <c r="M374" s="75">
        <v>13</v>
      </c>
      <c r="N374" s="75">
        <v>14</v>
      </c>
      <c r="O374" s="75">
        <v>15</v>
      </c>
      <c r="P374" s="75">
        <v>16</v>
      </c>
      <c r="Q374" s="75">
        <v>17</v>
      </c>
      <c r="R374" s="75">
        <v>18</v>
      </c>
      <c r="S374" s="75">
        <v>19</v>
      </c>
      <c r="T374" s="75">
        <v>20</v>
      </c>
      <c r="U374" s="75">
        <v>21</v>
      </c>
      <c r="V374" s="75">
        <v>22</v>
      </c>
      <c r="W374" s="75">
        <v>23</v>
      </c>
      <c r="X374" s="75">
        <v>24</v>
      </c>
      <c r="Y374" s="75">
        <v>25</v>
      </c>
      <c r="Z374" s="75">
        <v>26</v>
      </c>
      <c r="AA374" s="4">
        <v>27</v>
      </c>
      <c r="AB374" s="75">
        <v>28</v>
      </c>
      <c r="AC374" s="75">
        <v>29</v>
      </c>
      <c r="AD374" s="75">
        <v>30</v>
      </c>
      <c r="AE374" s="75">
        <v>31</v>
      </c>
      <c r="AF374" s="75">
        <v>32</v>
      </c>
      <c r="AG374" s="5">
        <v>33</v>
      </c>
      <c r="AH374" s="1"/>
    </row>
    <row r="375" spans="1:34" x14ac:dyDescent="1.1499999999999999">
      <c r="A375" s="232" t="s">
        <v>109</v>
      </c>
      <c r="B375" s="232"/>
      <c r="C375" s="232"/>
      <c r="D375" s="232"/>
      <c r="E375" s="232"/>
      <c r="F375" s="232"/>
      <c r="G375" s="232"/>
      <c r="H375" s="232"/>
      <c r="I375" s="232"/>
      <c r="J375" s="232"/>
      <c r="K375" s="232"/>
      <c r="L375" s="232"/>
      <c r="M375" s="232"/>
      <c r="N375" s="232"/>
      <c r="O375" s="232"/>
      <c r="P375" s="232"/>
      <c r="Q375" s="232"/>
      <c r="R375" s="232"/>
      <c r="S375" s="232"/>
      <c r="T375" s="232"/>
      <c r="U375" s="232"/>
      <c r="V375" s="232"/>
      <c r="W375" s="232"/>
      <c r="X375" s="232"/>
      <c r="Y375" s="232"/>
      <c r="Z375" s="232"/>
      <c r="AA375" s="232"/>
      <c r="AB375" s="232"/>
      <c r="AC375" s="232"/>
      <c r="AD375" s="232"/>
      <c r="AE375" s="232"/>
      <c r="AF375" s="232"/>
      <c r="AG375" s="232"/>
      <c r="AH375" s="1"/>
    </row>
    <row r="376" spans="1:34" ht="166.5" x14ac:dyDescent="1.1499999999999999">
      <c r="A376" s="128">
        <v>9</v>
      </c>
      <c r="B376" s="7" t="s">
        <v>165</v>
      </c>
      <c r="C376" s="128"/>
      <c r="D376" s="128"/>
      <c r="E376" s="128"/>
      <c r="F376" s="128">
        <v>54</v>
      </c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>
        <v>123</v>
      </c>
      <c r="R376" s="128"/>
      <c r="S376" s="128"/>
      <c r="T376" s="128"/>
      <c r="U376" s="128"/>
      <c r="V376" s="128">
        <v>6</v>
      </c>
      <c r="W376" s="128"/>
      <c r="X376" s="128"/>
      <c r="Y376" s="128">
        <v>6</v>
      </c>
      <c r="Z376" s="128"/>
      <c r="AA376" s="127"/>
      <c r="AB376" s="128"/>
      <c r="AC376" s="128"/>
      <c r="AD376" s="128"/>
      <c r="AE376" s="128"/>
      <c r="AF376" s="128"/>
      <c r="AG376" s="9"/>
      <c r="AH376" s="1"/>
    </row>
    <row r="377" spans="1:34" ht="104.25" customHeight="1" x14ac:dyDescent="1.1499999999999999">
      <c r="A377" s="208">
        <v>59</v>
      </c>
      <c r="B377" s="7" t="s">
        <v>204</v>
      </c>
      <c r="C377" s="208"/>
      <c r="D377" s="208"/>
      <c r="E377" s="208"/>
      <c r="F377" s="208"/>
      <c r="G377" s="208"/>
      <c r="H377" s="208"/>
      <c r="I377" s="208"/>
      <c r="J377" s="208"/>
      <c r="K377" s="208"/>
      <c r="L377" s="208"/>
      <c r="M377" s="208"/>
      <c r="N377" s="208"/>
      <c r="O377" s="208"/>
      <c r="P377" s="208"/>
      <c r="Q377" s="208"/>
      <c r="R377" s="208"/>
      <c r="S377" s="208"/>
      <c r="T377" s="208"/>
      <c r="U377" s="208"/>
      <c r="V377" s="208">
        <v>10</v>
      </c>
      <c r="W377" s="208"/>
      <c r="X377" s="208"/>
      <c r="Y377" s="208"/>
      <c r="Z377" s="208"/>
      <c r="AA377" s="207"/>
      <c r="AB377" s="208"/>
      <c r="AC377" s="208"/>
      <c r="AD377" s="208"/>
      <c r="AE377" s="208"/>
      <c r="AF377" s="208"/>
      <c r="AG377" s="9"/>
      <c r="AH377" s="1"/>
    </row>
    <row r="378" spans="1:34" ht="104.25" customHeight="1" x14ac:dyDescent="1.1499999999999999">
      <c r="A378" s="211">
        <v>13</v>
      </c>
      <c r="B378" s="7" t="s">
        <v>80</v>
      </c>
      <c r="C378" s="211"/>
      <c r="D378" s="211"/>
      <c r="E378" s="211"/>
      <c r="F378" s="211"/>
      <c r="G378" s="211"/>
      <c r="H378" s="211"/>
      <c r="I378" s="211"/>
      <c r="J378" s="211"/>
      <c r="K378" s="211"/>
      <c r="L378" s="211"/>
      <c r="M378" s="211"/>
      <c r="N378" s="211"/>
      <c r="O378" s="211"/>
      <c r="P378" s="211"/>
      <c r="Q378" s="211"/>
      <c r="R378" s="211"/>
      <c r="S378" s="211"/>
      <c r="T378" s="211">
        <v>20</v>
      </c>
      <c r="U378" s="211"/>
      <c r="V378" s="211"/>
      <c r="W378" s="211"/>
      <c r="X378" s="211"/>
      <c r="Y378" s="211"/>
      <c r="Z378" s="211"/>
      <c r="AA378" s="210"/>
      <c r="AB378" s="211"/>
      <c r="AC378" s="211"/>
      <c r="AD378" s="211"/>
      <c r="AE378" s="211"/>
      <c r="AF378" s="211"/>
      <c r="AG378" s="9"/>
      <c r="AH378" s="1"/>
    </row>
    <row r="379" spans="1:34" ht="104.25" customHeight="1" x14ac:dyDescent="1.1499999999999999">
      <c r="A379" s="75" t="s">
        <v>41</v>
      </c>
      <c r="B379" s="7" t="s">
        <v>69</v>
      </c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>
        <v>125</v>
      </c>
      <c r="S379" s="75"/>
      <c r="T379" s="75"/>
      <c r="U379" s="75"/>
      <c r="V379" s="75"/>
      <c r="W379" s="75"/>
      <c r="X379" s="75"/>
      <c r="Y379" s="75"/>
      <c r="Z379" s="75"/>
      <c r="AA379" s="74"/>
      <c r="AB379" s="75"/>
      <c r="AC379" s="75"/>
      <c r="AD379" s="75"/>
      <c r="AE379" s="75"/>
      <c r="AF379" s="75"/>
      <c r="AG379" s="9"/>
      <c r="AH379" s="1"/>
    </row>
    <row r="380" spans="1:34" ht="104.25" customHeight="1" x14ac:dyDescent="1.1499999999999999">
      <c r="A380" s="189">
        <v>57</v>
      </c>
      <c r="B380" s="7" t="s">
        <v>56</v>
      </c>
      <c r="C380" s="189"/>
      <c r="D380" s="189"/>
      <c r="E380" s="189"/>
      <c r="F380" s="189"/>
      <c r="G380" s="189"/>
      <c r="H380" s="189"/>
      <c r="I380" s="189"/>
      <c r="J380" s="189"/>
      <c r="K380" s="189"/>
      <c r="L380" s="189"/>
      <c r="M380" s="189"/>
      <c r="N380" s="189"/>
      <c r="O380" s="189"/>
      <c r="P380" s="189"/>
      <c r="Q380" s="189"/>
      <c r="R380" s="189"/>
      <c r="S380" s="189"/>
      <c r="T380" s="189"/>
      <c r="U380" s="189"/>
      <c r="V380" s="189"/>
      <c r="W380" s="189"/>
      <c r="X380" s="189"/>
      <c r="Y380" s="189">
        <v>15</v>
      </c>
      <c r="Z380" s="189"/>
      <c r="AA380" s="4">
        <v>1</v>
      </c>
      <c r="AB380" s="189"/>
      <c r="AC380" s="189"/>
      <c r="AD380" s="189"/>
      <c r="AE380" s="189"/>
      <c r="AF380" s="189"/>
      <c r="AG380" s="9"/>
      <c r="AH380" s="1"/>
    </row>
    <row r="381" spans="1:34" ht="85.5" customHeight="1" x14ac:dyDescent="1.1499999999999999">
      <c r="A381" s="75" t="s">
        <v>41</v>
      </c>
      <c r="B381" s="7" t="s">
        <v>42</v>
      </c>
      <c r="C381" s="75">
        <v>60</v>
      </c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4"/>
      <c r="AB381" s="75"/>
      <c r="AC381" s="75"/>
      <c r="AD381" s="75"/>
      <c r="AE381" s="75"/>
      <c r="AF381" s="75"/>
      <c r="AG381" s="75"/>
      <c r="AH381" s="1"/>
    </row>
    <row r="382" spans="1:34" x14ac:dyDescent="1.1499999999999999">
      <c r="A382" s="75"/>
      <c r="B382" s="7" t="s">
        <v>43</v>
      </c>
      <c r="C382" s="75">
        <f t="shared" ref="C382:AG382" si="53">SUM(C376:C381)</f>
        <v>60</v>
      </c>
      <c r="D382" s="75">
        <f t="shared" si="53"/>
        <v>0</v>
      </c>
      <c r="E382" s="75">
        <f t="shared" si="53"/>
        <v>0</v>
      </c>
      <c r="F382" s="75">
        <f t="shared" si="53"/>
        <v>54</v>
      </c>
      <c r="G382" s="75">
        <f t="shared" si="53"/>
        <v>0</v>
      </c>
      <c r="H382" s="75">
        <f t="shared" si="53"/>
        <v>0</v>
      </c>
      <c r="I382" s="75">
        <f t="shared" si="53"/>
        <v>0</v>
      </c>
      <c r="J382" s="75">
        <f t="shared" si="53"/>
        <v>0</v>
      </c>
      <c r="K382" s="75">
        <f t="shared" si="53"/>
        <v>0</v>
      </c>
      <c r="L382" s="75">
        <f t="shared" si="53"/>
        <v>0</v>
      </c>
      <c r="M382" s="75">
        <f t="shared" si="53"/>
        <v>0</v>
      </c>
      <c r="N382" s="75">
        <f t="shared" si="53"/>
        <v>0</v>
      </c>
      <c r="O382" s="75">
        <f t="shared" si="53"/>
        <v>0</v>
      </c>
      <c r="P382" s="75">
        <f t="shared" si="53"/>
        <v>0</v>
      </c>
      <c r="Q382" s="75">
        <f t="shared" si="53"/>
        <v>123</v>
      </c>
      <c r="R382" s="75">
        <f t="shared" si="53"/>
        <v>125</v>
      </c>
      <c r="S382" s="75">
        <f t="shared" si="53"/>
        <v>0</v>
      </c>
      <c r="T382" s="75">
        <f t="shared" si="53"/>
        <v>20</v>
      </c>
      <c r="U382" s="75">
        <f t="shared" si="53"/>
        <v>0</v>
      </c>
      <c r="V382" s="75">
        <f t="shared" si="53"/>
        <v>16</v>
      </c>
      <c r="W382" s="75">
        <f t="shared" si="53"/>
        <v>0</v>
      </c>
      <c r="X382" s="75">
        <f t="shared" si="53"/>
        <v>0</v>
      </c>
      <c r="Y382" s="75">
        <f t="shared" si="53"/>
        <v>21</v>
      </c>
      <c r="Z382" s="75">
        <f t="shared" si="53"/>
        <v>0</v>
      </c>
      <c r="AA382" s="74">
        <f t="shared" si="53"/>
        <v>1</v>
      </c>
      <c r="AB382" s="75">
        <f t="shared" si="53"/>
        <v>0</v>
      </c>
      <c r="AC382" s="75">
        <f t="shared" si="53"/>
        <v>0</v>
      </c>
      <c r="AD382" s="75">
        <f t="shared" si="53"/>
        <v>0</v>
      </c>
      <c r="AE382" s="75">
        <f t="shared" si="53"/>
        <v>0</v>
      </c>
      <c r="AF382" s="75">
        <f t="shared" si="53"/>
        <v>0</v>
      </c>
      <c r="AG382" s="75">
        <f t="shared" si="53"/>
        <v>0</v>
      </c>
      <c r="AH382" s="1"/>
    </row>
    <row r="383" spans="1:34" x14ac:dyDescent="1.1499999999999999">
      <c r="A383" s="232" t="s">
        <v>111</v>
      </c>
      <c r="B383" s="232"/>
      <c r="C383" s="232"/>
      <c r="D383" s="232"/>
      <c r="E383" s="232"/>
      <c r="F383" s="232"/>
      <c r="G383" s="232"/>
      <c r="H383" s="232"/>
      <c r="I383" s="232"/>
      <c r="J383" s="232"/>
      <c r="K383" s="232"/>
      <c r="L383" s="232"/>
      <c r="M383" s="232"/>
      <c r="N383" s="232"/>
      <c r="O383" s="232"/>
      <c r="P383" s="232"/>
      <c r="Q383" s="232"/>
      <c r="R383" s="232"/>
      <c r="S383" s="232"/>
      <c r="T383" s="232"/>
      <c r="U383" s="232"/>
      <c r="V383" s="232"/>
      <c r="W383" s="232"/>
      <c r="X383" s="232"/>
      <c r="Y383" s="232"/>
      <c r="Z383" s="232"/>
      <c r="AA383" s="232"/>
      <c r="AB383" s="232"/>
      <c r="AC383" s="232"/>
      <c r="AD383" s="232"/>
      <c r="AE383" s="232"/>
      <c r="AF383" s="232"/>
      <c r="AG383" s="232"/>
      <c r="AH383" s="1"/>
    </row>
    <row r="384" spans="1:34" ht="105.75" customHeight="1" x14ac:dyDescent="1.1499999999999999">
      <c r="A384" s="128">
        <v>32</v>
      </c>
      <c r="B384" s="7" t="s">
        <v>70</v>
      </c>
      <c r="C384" s="128"/>
      <c r="D384" s="128"/>
      <c r="E384" s="128"/>
      <c r="F384" s="128"/>
      <c r="G384" s="128"/>
      <c r="H384" s="128"/>
      <c r="I384" s="128">
        <v>17</v>
      </c>
      <c r="J384" s="128"/>
      <c r="K384" s="128"/>
      <c r="L384" s="128"/>
      <c r="M384" s="128"/>
      <c r="N384" s="128"/>
      <c r="O384" s="128">
        <v>75</v>
      </c>
      <c r="P384" s="128"/>
      <c r="Q384" s="128"/>
      <c r="R384" s="128"/>
      <c r="S384" s="128"/>
      <c r="T384" s="128"/>
      <c r="U384" s="128"/>
      <c r="V384" s="128"/>
      <c r="W384" s="128">
        <v>10</v>
      </c>
      <c r="X384" s="128"/>
      <c r="Y384" s="128"/>
      <c r="Z384" s="128"/>
      <c r="AA384" s="127"/>
      <c r="AB384" s="128"/>
      <c r="AC384" s="128"/>
      <c r="AD384" s="128"/>
      <c r="AE384" s="128"/>
      <c r="AF384" s="128"/>
      <c r="AG384" s="9"/>
      <c r="AH384" s="1"/>
    </row>
    <row r="385" spans="1:34" ht="99.75" customHeight="1" x14ac:dyDescent="1.1499999999999999">
      <c r="A385" s="128">
        <v>100</v>
      </c>
      <c r="B385" s="7" t="s">
        <v>187</v>
      </c>
      <c r="C385" s="13"/>
      <c r="D385" s="13"/>
      <c r="E385" s="13"/>
      <c r="F385" s="13">
        <v>5</v>
      </c>
      <c r="G385" s="13"/>
      <c r="H385" s="13">
        <v>82</v>
      </c>
      <c r="I385" s="13">
        <v>30.01</v>
      </c>
      <c r="J385" s="13"/>
      <c r="K385" s="13"/>
      <c r="L385" s="13"/>
      <c r="M385" s="13">
        <v>16</v>
      </c>
      <c r="N385" s="13"/>
      <c r="O385" s="13"/>
      <c r="P385" s="13"/>
      <c r="Q385" s="13"/>
      <c r="R385" s="13"/>
      <c r="S385" s="13"/>
      <c r="T385" s="13"/>
      <c r="U385" s="13"/>
      <c r="V385" s="13"/>
      <c r="W385" s="13">
        <v>5</v>
      </c>
      <c r="X385" s="13"/>
      <c r="Y385" s="13"/>
      <c r="Z385" s="13"/>
      <c r="AA385" s="14"/>
      <c r="AB385" s="13"/>
      <c r="AC385" s="13"/>
      <c r="AD385" s="13"/>
      <c r="AE385" s="13"/>
      <c r="AF385" s="13"/>
      <c r="AG385" s="15"/>
      <c r="AH385" s="1"/>
    </row>
    <row r="386" spans="1:34" ht="97.5" customHeight="1" x14ac:dyDescent="1.1499999999999999">
      <c r="A386" s="128">
        <v>48</v>
      </c>
      <c r="B386" s="7" t="s">
        <v>72</v>
      </c>
      <c r="C386" s="128">
        <v>3</v>
      </c>
      <c r="D386" s="128"/>
      <c r="E386" s="128"/>
      <c r="F386" s="128"/>
      <c r="G386" s="128"/>
      <c r="H386" s="128">
        <v>163</v>
      </c>
      <c r="I386" s="128">
        <v>13</v>
      </c>
      <c r="J386" s="128"/>
      <c r="K386" s="128"/>
      <c r="L386" s="128"/>
      <c r="M386" s="128">
        <v>113</v>
      </c>
      <c r="N386" s="128"/>
      <c r="O386" s="128"/>
      <c r="P386" s="128"/>
      <c r="Q386" s="128"/>
      <c r="R386" s="128"/>
      <c r="S386" s="128"/>
      <c r="T386" s="128"/>
      <c r="U386" s="128"/>
      <c r="V386" s="128">
        <v>8.5</v>
      </c>
      <c r="W386" s="128">
        <v>3</v>
      </c>
      <c r="X386" s="128"/>
      <c r="Y386" s="128"/>
      <c r="Z386" s="128"/>
      <c r="AA386" s="127"/>
      <c r="AB386" s="128"/>
      <c r="AC386" s="128"/>
      <c r="AD386" s="128"/>
      <c r="AE386" s="128"/>
      <c r="AF386" s="128"/>
      <c r="AG386" s="9"/>
      <c r="AH386" s="1"/>
    </row>
    <row r="387" spans="1:34" ht="85.5" customHeight="1" x14ac:dyDescent="1.1499999999999999">
      <c r="A387" s="75">
        <v>17</v>
      </c>
      <c r="B387" s="7" t="s">
        <v>59</v>
      </c>
      <c r="C387" s="75"/>
      <c r="D387" s="75"/>
      <c r="E387" s="75"/>
      <c r="F387" s="75"/>
      <c r="G387" s="75"/>
      <c r="H387" s="75"/>
      <c r="I387" s="75"/>
      <c r="J387" s="75"/>
      <c r="K387" s="75">
        <v>20</v>
      </c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>
        <v>15</v>
      </c>
      <c r="Z387" s="75"/>
      <c r="AA387" s="74"/>
      <c r="AB387" s="75"/>
      <c r="AC387" s="75"/>
      <c r="AD387" s="75"/>
      <c r="AE387" s="75"/>
      <c r="AF387" s="75"/>
      <c r="AG387" s="9"/>
      <c r="AH387" s="1"/>
    </row>
    <row r="388" spans="1:34" x14ac:dyDescent="1.1499999999999999">
      <c r="A388" s="75" t="s">
        <v>41</v>
      </c>
      <c r="B388" s="7" t="s">
        <v>5</v>
      </c>
      <c r="C388" s="75">
        <v>50</v>
      </c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4"/>
      <c r="AB388" s="75"/>
      <c r="AC388" s="75"/>
      <c r="AD388" s="75"/>
      <c r="AE388" s="75"/>
      <c r="AF388" s="75"/>
      <c r="AG388" s="75"/>
      <c r="AH388" s="1"/>
    </row>
    <row r="389" spans="1:34" x14ac:dyDescent="1.1499999999999999">
      <c r="A389" s="75" t="s">
        <v>41</v>
      </c>
      <c r="B389" s="7" t="s">
        <v>6</v>
      </c>
      <c r="C389" s="75"/>
      <c r="D389" s="75">
        <v>30</v>
      </c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4"/>
      <c r="AB389" s="75"/>
      <c r="AC389" s="75"/>
      <c r="AD389" s="75"/>
      <c r="AE389" s="75"/>
      <c r="AF389" s="75"/>
      <c r="AG389" s="75"/>
      <c r="AH389" s="1"/>
    </row>
    <row r="390" spans="1:34" x14ac:dyDescent="1.1499999999999999">
      <c r="A390" s="75"/>
      <c r="B390" s="7" t="s">
        <v>43</v>
      </c>
      <c r="C390" s="75">
        <f t="shared" ref="C390:AG390" si="54">SUM(C384:C389)</f>
        <v>53</v>
      </c>
      <c r="D390" s="75">
        <f t="shared" si="54"/>
        <v>30</v>
      </c>
      <c r="E390" s="75">
        <f t="shared" si="54"/>
        <v>0</v>
      </c>
      <c r="F390" s="75">
        <f t="shared" si="54"/>
        <v>5</v>
      </c>
      <c r="G390" s="75">
        <f t="shared" si="54"/>
        <v>0</v>
      </c>
      <c r="H390" s="75">
        <f t="shared" si="54"/>
        <v>245</v>
      </c>
      <c r="I390" s="75">
        <f t="shared" si="54"/>
        <v>60.010000000000005</v>
      </c>
      <c r="J390" s="75">
        <f t="shared" si="54"/>
        <v>0</v>
      </c>
      <c r="K390" s="75">
        <f t="shared" si="54"/>
        <v>20</v>
      </c>
      <c r="L390" s="75">
        <f t="shared" si="54"/>
        <v>0</v>
      </c>
      <c r="M390" s="75">
        <f t="shared" si="54"/>
        <v>129</v>
      </c>
      <c r="N390" s="75">
        <f t="shared" si="54"/>
        <v>0</v>
      </c>
      <c r="O390" s="75">
        <f t="shared" si="54"/>
        <v>75</v>
      </c>
      <c r="P390" s="75">
        <f t="shared" si="54"/>
        <v>0</v>
      </c>
      <c r="Q390" s="75">
        <f t="shared" si="54"/>
        <v>0</v>
      </c>
      <c r="R390" s="75">
        <f t="shared" si="54"/>
        <v>0</v>
      </c>
      <c r="S390" s="75">
        <f t="shared" si="54"/>
        <v>0</v>
      </c>
      <c r="T390" s="75">
        <f t="shared" si="54"/>
        <v>0</v>
      </c>
      <c r="U390" s="75">
        <f t="shared" si="54"/>
        <v>0</v>
      </c>
      <c r="V390" s="75">
        <f t="shared" si="54"/>
        <v>8.5</v>
      </c>
      <c r="W390" s="75">
        <f t="shared" si="54"/>
        <v>18</v>
      </c>
      <c r="X390" s="75">
        <f t="shared" si="54"/>
        <v>0</v>
      </c>
      <c r="Y390" s="75">
        <f t="shared" si="54"/>
        <v>15</v>
      </c>
      <c r="Z390" s="75">
        <f t="shared" si="54"/>
        <v>0</v>
      </c>
      <c r="AA390" s="74">
        <f t="shared" si="54"/>
        <v>0</v>
      </c>
      <c r="AB390" s="75">
        <f t="shared" si="54"/>
        <v>0</v>
      </c>
      <c r="AC390" s="75">
        <f t="shared" si="54"/>
        <v>0</v>
      </c>
      <c r="AD390" s="75">
        <f t="shared" si="54"/>
        <v>0</v>
      </c>
      <c r="AE390" s="75">
        <f t="shared" si="54"/>
        <v>0</v>
      </c>
      <c r="AF390" s="75">
        <f t="shared" si="54"/>
        <v>0</v>
      </c>
      <c r="AG390" s="75">
        <f t="shared" si="54"/>
        <v>0</v>
      </c>
      <c r="AH390" s="1"/>
    </row>
    <row r="391" spans="1:34" s="43" customFormat="1" x14ac:dyDescent="1.1499999999999999">
      <c r="A391" s="232" t="s">
        <v>48</v>
      </c>
      <c r="B391" s="232"/>
      <c r="C391" s="232"/>
      <c r="D391" s="232"/>
      <c r="E391" s="232"/>
      <c r="F391" s="232"/>
      <c r="G391" s="232"/>
      <c r="H391" s="232"/>
      <c r="I391" s="232"/>
      <c r="J391" s="232"/>
      <c r="K391" s="232"/>
      <c r="L391" s="232"/>
      <c r="M391" s="232"/>
      <c r="N391" s="232"/>
      <c r="O391" s="232"/>
      <c r="P391" s="232"/>
      <c r="Q391" s="232"/>
      <c r="R391" s="232"/>
      <c r="S391" s="232"/>
      <c r="T391" s="232"/>
      <c r="U391" s="232"/>
      <c r="V391" s="232"/>
      <c r="W391" s="232"/>
      <c r="X391" s="232"/>
      <c r="Y391" s="232"/>
      <c r="Z391" s="232"/>
      <c r="AA391" s="232"/>
      <c r="AB391" s="232"/>
      <c r="AC391" s="232"/>
      <c r="AD391" s="232"/>
      <c r="AE391" s="232"/>
      <c r="AF391" s="232"/>
      <c r="AG391" s="232"/>
      <c r="AH391" s="12"/>
    </row>
    <row r="392" spans="1:34" s="43" customFormat="1" ht="129" customHeight="1" x14ac:dyDescent="1.1499999999999999">
      <c r="A392" s="189">
        <v>2</v>
      </c>
      <c r="B392" s="7" t="s">
        <v>63</v>
      </c>
      <c r="C392" s="189"/>
      <c r="D392" s="189"/>
      <c r="E392" s="189"/>
      <c r="F392" s="189"/>
      <c r="G392" s="189"/>
      <c r="H392" s="189"/>
      <c r="I392" s="10"/>
      <c r="J392" s="10"/>
      <c r="K392" s="189"/>
      <c r="L392" s="189"/>
      <c r="M392" s="189"/>
      <c r="N392" s="189"/>
      <c r="O392" s="189"/>
      <c r="P392" s="189"/>
      <c r="Q392" s="189">
        <v>100</v>
      </c>
      <c r="R392" s="189"/>
      <c r="S392" s="189"/>
      <c r="T392" s="189"/>
      <c r="U392" s="189"/>
      <c r="V392" s="189"/>
      <c r="W392" s="189"/>
      <c r="X392" s="189"/>
      <c r="Y392" s="189">
        <v>20</v>
      </c>
      <c r="Z392" s="189"/>
      <c r="AA392" s="188"/>
      <c r="AB392" s="189"/>
      <c r="AC392" s="189">
        <v>5</v>
      </c>
      <c r="AD392" s="189"/>
      <c r="AE392" s="189"/>
      <c r="AF392" s="189"/>
      <c r="AG392" s="9"/>
      <c r="AH392" s="12"/>
    </row>
    <row r="393" spans="1:34" ht="166.5" x14ac:dyDescent="1.1499999999999999">
      <c r="A393" s="189">
        <v>108</v>
      </c>
      <c r="B393" s="7" t="s">
        <v>198</v>
      </c>
      <c r="C393" s="189">
        <v>30</v>
      </c>
      <c r="D393" s="189"/>
      <c r="E393" s="189"/>
      <c r="F393" s="189"/>
      <c r="G393" s="189"/>
      <c r="H393" s="189"/>
      <c r="I393" s="189"/>
      <c r="J393" s="189"/>
      <c r="K393" s="189"/>
      <c r="L393" s="189"/>
      <c r="M393" s="189"/>
      <c r="N393" s="189"/>
      <c r="O393" s="189"/>
      <c r="P393" s="189"/>
      <c r="Q393" s="189"/>
      <c r="R393" s="189"/>
      <c r="S393" s="189"/>
      <c r="T393" s="189"/>
      <c r="U393" s="189"/>
      <c r="V393" s="189">
        <v>5</v>
      </c>
      <c r="W393" s="189"/>
      <c r="X393" s="189"/>
      <c r="Y393" s="189"/>
      <c r="Z393" s="189">
        <v>20</v>
      </c>
      <c r="AA393" s="188"/>
      <c r="AB393" s="189"/>
      <c r="AC393" s="189"/>
      <c r="AD393" s="189"/>
      <c r="AE393" s="189"/>
      <c r="AF393" s="189"/>
      <c r="AG393" s="9"/>
      <c r="AH393" s="1"/>
    </row>
    <row r="394" spans="1:34" ht="102" customHeight="1" x14ac:dyDescent="1.1499999999999999">
      <c r="A394" s="189">
        <v>70</v>
      </c>
      <c r="B394" s="7" t="s">
        <v>40</v>
      </c>
      <c r="C394" s="189"/>
      <c r="D394" s="189"/>
      <c r="E394" s="189"/>
      <c r="F394" s="189"/>
      <c r="G394" s="189"/>
      <c r="H394" s="189"/>
      <c r="I394" s="189"/>
      <c r="J394" s="10">
        <v>100</v>
      </c>
      <c r="K394" s="189"/>
      <c r="L394" s="189"/>
      <c r="M394" s="189"/>
      <c r="N394" s="189"/>
      <c r="O394" s="189"/>
      <c r="P394" s="189"/>
      <c r="Q394" s="189"/>
      <c r="R394" s="189"/>
      <c r="S394" s="189"/>
      <c r="T394" s="189"/>
      <c r="U394" s="189"/>
      <c r="V394" s="189"/>
      <c r="W394" s="189"/>
      <c r="X394" s="189"/>
      <c r="Y394" s="189"/>
      <c r="Z394" s="189"/>
      <c r="AA394" s="188"/>
      <c r="AB394" s="189"/>
      <c r="AC394" s="189"/>
      <c r="AD394" s="189"/>
      <c r="AE394" s="189"/>
      <c r="AF394" s="189"/>
      <c r="AG394" s="9"/>
      <c r="AH394" s="1"/>
    </row>
    <row r="395" spans="1:34" x14ac:dyDescent="1.1499999999999999">
      <c r="A395" s="75"/>
      <c r="B395" s="7" t="s">
        <v>43</v>
      </c>
      <c r="C395" s="75">
        <f>C392+C393+C394</f>
        <v>30</v>
      </c>
      <c r="D395" s="75">
        <f t="shared" ref="D395:AG395" si="55">D392+D393+D394</f>
        <v>0</v>
      </c>
      <c r="E395" s="75">
        <f t="shared" si="55"/>
        <v>0</v>
      </c>
      <c r="F395" s="75">
        <f t="shared" si="55"/>
        <v>0</v>
      </c>
      <c r="G395" s="75">
        <f t="shared" si="55"/>
        <v>0</v>
      </c>
      <c r="H395" s="75">
        <f t="shared" si="55"/>
        <v>0</v>
      </c>
      <c r="I395" s="75">
        <f t="shared" si="55"/>
        <v>0</v>
      </c>
      <c r="J395" s="75">
        <f t="shared" si="55"/>
        <v>100</v>
      </c>
      <c r="K395" s="75">
        <f t="shared" si="55"/>
        <v>0</v>
      </c>
      <c r="L395" s="75">
        <f t="shared" si="55"/>
        <v>0</v>
      </c>
      <c r="M395" s="75">
        <f t="shared" si="55"/>
        <v>0</v>
      </c>
      <c r="N395" s="75">
        <f t="shared" si="55"/>
        <v>0</v>
      </c>
      <c r="O395" s="75">
        <f t="shared" si="55"/>
        <v>0</v>
      </c>
      <c r="P395" s="75">
        <f t="shared" si="55"/>
        <v>0</v>
      </c>
      <c r="Q395" s="75">
        <f t="shared" si="55"/>
        <v>100</v>
      </c>
      <c r="R395" s="75">
        <f t="shared" si="55"/>
        <v>0</v>
      </c>
      <c r="S395" s="75">
        <f t="shared" si="55"/>
        <v>0</v>
      </c>
      <c r="T395" s="75">
        <f t="shared" si="55"/>
        <v>0</v>
      </c>
      <c r="U395" s="75">
        <f t="shared" si="55"/>
        <v>0</v>
      </c>
      <c r="V395" s="75">
        <f t="shared" si="55"/>
        <v>5</v>
      </c>
      <c r="W395" s="75">
        <f t="shared" si="55"/>
        <v>0</v>
      </c>
      <c r="X395" s="75">
        <f t="shared" si="55"/>
        <v>0</v>
      </c>
      <c r="Y395" s="75">
        <f t="shared" si="55"/>
        <v>20</v>
      </c>
      <c r="Z395" s="75">
        <f t="shared" si="55"/>
        <v>20</v>
      </c>
      <c r="AA395" s="75">
        <f t="shared" si="55"/>
        <v>0</v>
      </c>
      <c r="AB395" s="75">
        <f t="shared" si="55"/>
        <v>0</v>
      </c>
      <c r="AC395" s="75">
        <f t="shared" si="55"/>
        <v>5</v>
      </c>
      <c r="AD395" s="75">
        <f t="shared" si="55"/>
        <v>0</v>
      </c>
      <c r="AE395" s="75">
        <f t="shared" si="55"/>
        <v>0</v>
      </c>
      <c r="AF395" s="75">
        <f t="shared" si="55"/>
        <v>0</v>
      </c>
      <c r="AG395" s="75">
        <f t="shared" si="55"/>
        <v>0</v>
      </c>
      <c r="AH395" s="1"/>
    </row>
    <row r="396" spans="1:34" ht="166.5" x14ac:dyDescent="1.1499999999999999">
      <c r="A396" s="75"/>
      <c r="B396" s="7" t="s">
        <v>51</v>
      </c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4"/>
      <c r="AB396" s="75"/>
      <c r="AC396" s="75"/>
      <c r="AD396" s="75"/>
      <c r="AE396" s="75"/>
      <c r="AF396" s="75">
        <v>1.2</v>
      </c>
      <c r="AG396" s="75">
        <v>3</v>
      </c>
      <c r="AH396" s="1"/>
    </row>
    <row r="397" spans="1:34" x14ac:dyDescent="1.1499999999999999">
      <c r="A397" s="75"/>
      <c r="B397" s="7" t="s">
        <v>52</v>
      </c>
      <c r="C397" s="75">
        <f t="shared" ref="C397:AE397" si="56">C382+C390+C395</f>
        <v>143</v>
      </c>
      <c r="D397" s="75">
        <f t="shared" si="56"/>
        <v>30</v>
      </c>
      <c r="E397" s="75">
        <f t="shared" si="56"/>
        <v>0</v>
      </c>
      <c r="F397" s="75">
        <f t="shared" si="56"/>
        <v>59</v>
      </c>
      <c r="G397" s="75">
        <f t="shared" si="56"/>
        <v>0</v>
      </c>
      <c r="H397" s="75">
        <f t="shared" si="56"/>
        <v>245</v>
      </c>
      <c r="I397" s="75">
        <f t="shared" si="56"/>
        <v>60.010000000000005</v>
      </c>
      <c r="J397" s="75">
        <f t="shared" si="56"/>
        <v>100</v>
      </c>
      <c r="K397" s="75">
        <f t="shared" si="56"/>
        <v>20</v>
      </c>
      <c r="L397" s="75">
        <f t="shared" si="56"/>
        <v>0</v>
      </c>
      <c r="M397" s="75">
        <f t="shared" si="56"/>
        <v>129</v>
      </c>
      <c r="N397" s="75">
        <f t="shared" si="56"/>
        <v>0</v>
      </c>
      <c r="O397" s="75">
        <f t="shared" si="56"/>
        <v>75</v>
      </c>
      <c r="P397" s="75">
        <f t="shared" si="56"/>
        <v>0</v>
      </c>
      <c r="Q397" s="75">
        <f t="shared" si="56"/>
        <v>223</v>
      </c>
      <c r="R397" s="75">
        <f t="shared" si="56"/>
        <v>125</v>
      </c>
      <c r="S397" s="75">
        <f t="shared" si="56"/>
        <v>0</v>
      </c>
      <c r="T397" s="75">
        <f t="shared" si="56"/>
        <v>20</v>
      </c>
      <c r="U397" s="75">
        <f t="shared" si="56"/>
        <v>0</v>
      </c>
      <c r="V397" s="75">
        <f t="shared" si="56"/>
        <v>29.5</v>
      </c>
      <c r="W397" s="75">
        <f t="shared" si="56"/>
        <v>18</v>
      </c>
      <c r="X397" s="75">
        <f t="shared" si="56"/>
        <v>0</v>
      </c>
      <c r="Y397" s="75">
        <f t="shared" si="56"/>
        <v>56</v>
      </c>
      <c r="Z397" s="75">
        <f t="shared" si="56"/>
        <v>20</v>
      </c>
      <c r="AA397" s="75">
        <f t="shared" si="56"/>
        <v>1</v>
      </c>
      <c r="AB397" s="75">
        <f t="shared" si="56"/>
        <v>0</v>
      </c>
      <c r="AC397" s="75">
        <f t="shared" si="56"/>
        <v>5</v>
      </c>
      <c r="AD397" s="75">
        <f t="shared" si="56"/>
        <v>0</v>
      </c>
      <c r="AE397" s="75">
        <f t="shared" si="56"/>
        <v>0</v>
      </c>
      <c r="AF397" s="75">
        <v>1.2</v>
      </c>
      <c r="AG397" s="75">
        <v>3</v>
      </c>
      <c r="AH397" s="1"/>
    </row>
    <row r="398" spans="1:34" x14ac:dyDescent="1.1499999999999999">
      <c r="A398" s="232" t="s">
        <v>138</v>
      </c>
      <c r="B398" s="232"/>
      <c r="C398" s="232"/>
      <c r="D398" s="232"/>
      <c r="E398" s="232"/>
      <c r="F398" s="232"/>
      <c r="G398" s="232"/>
      <c r="H398" s="232"/>
      <c r="I398" s="232"/>
      <c r="J398" s="232"/>
      <c r="K398" s="232"/>
      <c r="L398" s="232"/>
      <c r="M398" s="232"/>
      <c r="N398" s="232"/>
      <c r="O398" s="232"/>
      <c r="P398" s="232"/>
      <c r="Q398" s="232"/>
      <c r="R398" s="232"/>
      <c r="S398" s="232"/>
      <c r="T398" s="232"/>
      <c r="U398" s="232"/>
      <c r="V398" s="232"/>
      <c r="W398" s="232"/>
      <c r="X398" s="232"/>
      <c r="Y398" s="232"/>
      <c r="Z398" s="232"/>
      <c r="AA398" s="232"/>
      <c r="AB398" s="232"/>
      <c r="AC398" s="232"/>
      <c r="AD398" s="232"/>
      <c r="AE398" s="232"/>
      <c r="AF398" s="232"/>
      <c r="AG398" s="232"/>
      <c r="AH398" s="1"/>
    </row>
    <row r="399" spans="1:34" x14ac:dyDescent="1.1499999999999999">
      <c r="A399" s="232" t="s">
        <v>156</v>
      </c>
      <c r="B399" s="232"/>
      <c r="C399" s="232"/>
      <c r="D399" s="232"/>
      <c r="E399" s="232"/>
      <c r="F399" s="232"/>
      <c r="G399" s="232"/>
      <c r="H399" s="232"/>
      <c r="I399" s="232"/>
      <c r="J399" s="232"/>
      <c r="K399" s="232"/>
      <c r="L399" s="232"/>
      <c r="M399" s="232"/>
      <c r="N399" s="232"/>
      <c r="O399" s="232"/>
      <c r="P399" s="232"/>
      <c r="Q399" s="232"/>
      <c r="R399" s="232"/>
      <c r="S399" s="232"/>
      <c r="T399" s="232"/>
      <c r="U399" s="232"/>
      <c r="V399" s="232"/>
      <c r="W399" s="232"/>
      <c r="X399" s="232"/>
      <c r="Y399" s="232"/>
      <c r="Z399" s="232"/>
      <c r="AA399" s="232"/>
      <c r="AB399" s="232"/>
      <c r="AC399" s="232"/>
      <c r="AD399" s="232"/>
      <c r="AE399" s="232"/>
      <c r="AF399" s="232"/>
      <c r="AG399" s="232"/>
      <c r="AH399" s="1"/>
    </row>
    <row r="400" spans="1:34" x14ac:dyDescent="1.1499999999999999">
      <c r="A400" s="244" t="s">
        <v>3</v>
      </c>
      <c r="B400" s="232" t="s">
        <v>4</v>
      </c>
      <c r="C400" s="245" t="s">
        <v>5</v>
      </c>
      <c r="D400" s="245" t="s">
        <v>6</v>
      </c>
      <c r="E400" s="245" t="s">
        <v>7</v>
      </c>
      <c r="F400" s="245" t="s">
        <v>8</v>
      </c>
      <c r="G400" s="245" t="s">
        <v>9</v>
      </c>
      <c r="H400" s="245" t="s">
        <v>10</v>
      </c>
      <c r="I400" s="245" t="s">
        <v>11</v>
      </c>
      <c r="J400" s="245" t="s">
        <v>12</v>
      </c>
      <c r="K400" s="245" t="s">
        <v>13</v>
      </c>
      <c r="L400" s="245" t="s">
        <v>14</v>
      </c>
      <c r="M400" s="245" t="s">
        <v>15</v>
      </c>
      <c r="N400" s="245" t="s">
        <v>16</v>
      </c>
      <c r="O400" s="245" t="s">
        <v>17</v>
      </c>
      <c r="P400" s="245" t="s">
        <v>18</v>
      </c>
      <c r="Q400" s="245" t="s">
        <v>19</v>
      </c>
      <c r="R400" s="245" t="s">
        <v>20</v>
      </c>
      <c r="S400" s="245" t="s">
        <v>21</v>
      </c>
      <c r="T400" s="245" t="s">
        <v>22</v>
      </c>
      <c r="U400" s="245" t="s">
        <v>23</v>
      </c>
      <c r="V400" s="245" t="s">
        <v>24</v>
      </c>
      <c r="W400" s="245" t="s">
        <v>25</v>
      </c>
      <c r="X400" s="245" t="s">
        <v>26</v>
      </c>
      <c r="Y400" s="245" t="s">
        <v>27</v>
      </c>
      <c r="Z400" s="245" t="s">
        <v>28</v>
      </c>
      <c r="AA400" s="246" t="s">
        <v>29</v>
      </c>
      <c r="AB400" s="245" t="s">
        <v>30</v>
      </c>
      <c r="AC400" s="246" t="s">
        <v>31</v>
      </c>
      <c r="AD400" s="245" t="s">
        <v>32</v>
      </c>
      <c r="AE400" s="245" t="s">
        <v>33</v>
      </c>
      <c r="AF400" s="245" t="s">
        <v>34</v>
      </c>
      <c r="AG400" s="245" t="s">
        <v>35</v>
      </c>
      <c r="AH400" s="1"/>
    </row>
    <row r="401" spans="1:34" ht="295.5" customHeight="1" x14ac:dyDescent="1.1499999999999999">
      <c r="A401" s="244"/>
      <c r="B401" s="232"/>
      <c r="C401" s="245"/>
      <c r="D401" s="245"/>
      <c r="E401" s="245"/>
      <c r="F401" s="245"/>
      <c r="G401" s="245"/>
      <c r="H401" s="245"/>
      <c r="I401" s="245"/>
      <c r="J401" s="245"/>
      <c r="K401" s="245"/>
      <c r="L401" s="245"/>
      <c r="M401" s="245"/>
      <c r="N401" s="245"/>
      <c r="O401" s="245"/>
      <c r="P401" s="245"/>
      <c r="Q401" s="245"/>
      <c r="R401" s="245"/>
      <c r="S401" s="245"/>
      <c r="T401" s="245"/>
      <c r="U401" s="245"/>
      <c r="V401" s="245"/>
      <c r="W401" s="245"/>
      <c r="X401" s="245"/>
      <c r="Y401" s="245"/>
      <c r="Z401" s="245"/>
      <c r="AA401" s="246"/>
      <c r="AB401" s="245"/>
      <c r="AC401" s="246"/>
      <c r="AD401" s="245"/>
      <c r="AE401" s="245"/>
      <c r="AF401" s="245"/>
      <c r="AG401" s="245"/>
      <c r="AH401" s="1"/>
    </row>
    <row r="402" spans="1:34" x14ac:dyDescent="1.1499999999999999">
      <c r="A402" s="75">
        <v>1</v>
      </c>
      <c r="B402" s="4">
        <v>2</v>
      </c>
      <c r="C402" s="75">
        <v>3</v>
      </c>
      <c r="D402" s="75">
        <v>4</v>
      </c>
      <c r="E402" s="75">
        <v>5</v>
      </c>
      <c r="F402" s="75">
        <v>6</v>
      </c>
      <c r="G402" s="75">
        <v>7</v>
      </c>
      <c r="H402" s="75" t="s">
        <v>36</v>
      </c>
      <c r="I402" s="75">
        <v>9</v>
      </c>
      <c r="J402" s="75">
        <v>10</v>
      </c>
      <c r="K402" s="75">
        <v>11</v>
      </c>
      <c r="L402" s="75">
        <v>12</v>
      </c>
      <c r="M402" s="75">
        <v>13</v>
      </c>
      <c r="N402" s="75">
        <v>14</v>
      </c>
      <c r="O402" s="75">
        <v>15</v>
      </c>
      <c r="P402" s="75">
        <v>16</v>
      </c>
      <c r="Q402" s="75">
        <v>17</v>
      </c>
      <c r="R402" s="75">
        <v>18</v>
      </c>
      <c r="S402" s="75">
        <v>19</v>
      </c>
      <c r="T402" s="75">
        <v>20</v>
      </c>
      <c r="U402" s="75">
        <v>21</v>
      </c>
      <c r="V402" s="75">
        <v>22</v>
      </c>
      <c r="W402" s="75">
        <v>23</v>
      </c>
      <c r="X402" s="75">
        <v>24</v>
      </c>
      <c r="Y402" s="75">
        <v>25</v>
      </c>
      <c r="Z402" s="75">
        <v>26</v>
      </c>
      <c r="AA402" s="4">
        <v>27</v>
      </c>
      <c r="AB402" s="75">
        <v>28</v>
      </c>
      <c r="AC402" s="75">
        <v>29</v>
      </c>
      <c r="AD402" s="75">
        <v>30</v>
      </c>
      <c r="AE402" s="75">
        <v>31</v>
      </c>
      <c r="AF402" s="75">
        <v>32</v>
      </c>
      <c r="AG402" s="5">
        <v>33</v>
      </c>
      <c r="AH402" s="1"/>
    </row>
    <row r="403" spans="1:34" x14ac:dyDescent="1.1499999999999999">
      <c r="A403" s="232" t="s">
        <v>109</v>
      </c>
      <c r="B403" s="232"/>
      <c r="C403" s="232"/>
      <c r="D403" s="232"/>
      <c r="E403" s="232"/>
      <c r="F403" s="232"/>
      <c r="G403" s="232"/>
      <c r="H403" s="232"/>
      <c r="I403" s="232"/>
      <c r="J403" s="232"/>
      <c r="K403" s="232"/>
      <c r="L403" s="232"/>
      <c r="M403" s="232"/>
      <c r="N403" s="232"/>
      <c r="O403" s="232"/>
      <c r="P403" s="232"/>
      <c r="Q403" s="232"/>
      <c r="R403" s="232"/>
      <c r="S403" s="232"/>
      <c r="T403" s="232"/>
      <c r="U403" s="232"/>
      <c r="V403" s="232"/>
      <c r="W403" s="232"/>
      <c r="X403" s="232"/>
      <c r="Y403" s="232"/>
      <c r="Z403" s="232"/>
      <c r="AA403" s="232"/>
      <c r="AB403" s="232"/>
      <c r="AC403" s="232"/>
      <c r="AD403" s="232"/>
      <c r="AE403" s="232"/>
      <c r="AF403" s="232"/>
      <c r="AG403" s="232"/>
      <c r="AH403" s="1"/>
    </row>
    <row r="404" spans="1:34" ht="104.25" customHeight="1" x14ac:dyDescent="1.1499999999999999">
      <c r="A404" s="75">
        <v>50</v>
      </c>
      <c r="B404" s="7" t="s">
        <v>62</v>
      </c>
      <c r="C404" s="75"/>
      <c r="D404" s="75"/>
      <c r="E404" s="75"/>
      <c r="F404" s="75">
        <v>51</v>
      </c>
      <c r="G404" s="75"/>
      <c r="H404" s="75"/>
      <c r="I404" s="75">
        <v>23.5</v>
      </c>
      <c r="J404" s="75"/>
      <c r="K404" s="75"/>
      <c r="L404" s="75"/>
      <c r="M404" s="75">
        <v>79</v>
      </c>
      <c r="N404" s="75"/>
      <c r="O404" s="75"/>
      <c r="P404" s="75"/>
      <c r="Q404" s="75"/>
      <c r="R404" s="75"/>
      <c r="S404" s="75"/>
      <c r="T404" s="75"/>
      <c r="U404" s="75"/>
      <c r="V404" s="75"/>
      <c r="W404" s="75">
        <v>8</v>
      </c>
      <c r="X404" s="75"/>
      <c r="Y404" s="75"/>
      <c r="Z404" s="75"/>
      <c r="AA404" s="74"/>
      <c r="AB404" s="75"/>
      <c r="AC404" s="75"/>
      <c r="AD404" s="75"/>
      <c r="AE404" s="75"/>
      <c r="AF404" s="75"/>
      <c r="AG404" s="9"/>
      <c r="AH404" s="1"/>
    </row>
    <row r="405" spans="1:34" ht="180.75" customHeight="1" x14ac:dyDescent="1.1499999999999999">
      <c r="A405" s="189">
        <v>52</v>
      </c>
      <c r="B405" s="7" t="s">
        <v>186</v>
      </c>
      <c r="C405" s="189"/>
      <c r="D405" s="189"/>
      <c r="E405" s="189"/>
      <c r="F405" s="189"/>
      <c r="G405" s="189"/>
      <c r="H405" s="189"/>
      <c r="I405" s="189">
        <v>95</v>
      </c>
      <c r="J405" s="189"/>
      <c r="K405" s="189"/>
      <c r="L405" s="189"/>
      <c r="M405" s="189"/>
      <c r="N405" s="189"/>
      <c r="O405" s="189"/>
      <c r="P405" s="189"/>
      <c r="Q405" s="189"/>
      <c r="R405" s="189"/>
      <c r="S405" s="189"/>
      <c r="T405" s="189"/>
      <c r="U405" s="189"/>
      <c r="V405" s="189"/>
      <c r="W405" s="189">
        <v>6</v>
      </c>
      <c r="X405" s="189"/>
      <c r="Y405" s="189"/>
      <c r="Z405" s="189"/>
      <c r="AA405" s="188"/>
      <c r="AB405" s="189"/>
      <c r="AC405" s="189"/>
      <c r="AD405" s="189"/>
      <c r="AE405" s="189"/>
      <c r="AF405" s="189"/>
      <c r="AG405" s="9"/>
      <c r="AH405" s="1"/>
    </row>
    <row r="406" spans="1:34" ht="104.25" customHeight="1" x14ac:dyDescent="1.1499999999999999">
      <c r="A406" s="128">
        <v>62</v>
      </c>
      <c r="B406" s="7" t="s">
        <v>185</v>
      </c>
      <c r="C406" s="128"/>
      <c r="D406" s="128"/>
      <c r="E406" s="128"/>
      <c r="F406" s="128"/>
      <c r="G406" s="128"/>
      <c r="H406" s="128"/>
      <c r="I406" s="128"/>
      <c r="J406" s="128">
        <v>40</v>
      </c>
      <c r="K406" s="128"/>
      <c r="L406" s="128"/>
      <c r="M406" s="128"/>
      <c r="N406" s="128"/>
      <c r="O406" s="128"/>
      <c r="P406" s="128"/>
      <c r="Q406" s="128"/>
      <c r="R406" s="128"/>
      <c r="S406" s="128"/>
      <c r="T406" s="128"/>
      <c r="U406" s="128"/>
      <c r="V406" s="128"/>
      <c r="W406" s="128"/>
      <c r="X406" s="128"/>
      <c r="Y406" s="128">
        <v>15</v>
      </c>
      <c r="Z406" s="128"/>
      <c r="AA406" s="127"/>
      <c r="AB406" s="128"/>
      <c r="AC406" s="128"/>
      <c r="AD406" s="128"/>
      <c r="AE406" s="128"/>
      <c r="AF406" s="128"/>
      <c r="AG406" s="9"/>
      <c r="AH406" s="1"/>
    </row>
    <row r="407" spans="1:34" ht="91.5" customHeight="1" x14ac:dyDescent="1.1499999999999999">
      <c r="A407" s="75" t="s">
        <v>41</v>
      </c>
      <c r="B407" s="7" t="s">
        <v>42</v>
      </c>
      <c r="C407" s="75">
        <v>60</v>
      </c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  <c r="AA407" s="74"/>
      <c r="AB407" s="75"/>
      <c r="AC407" s="75"/>
      <c r="AD407" s="75"/>
      <c r="AE407" s="75"/>
      <c r="AF407" s="75"/>
      <c r="AG407" s="75"/>
      <c r="AH407" s="1"/>
    </row>
    <row r="408" spans="1:34" x14ac:dyDescent="1.1499999999999999">
      <c r="A408" s="75"/>
      <c r="B408" s="7" t="s">
        <v>43</v>
      </c>
      <c r="C408" s="75">
        <f t="shared" ref="C408:AG408" si="57">SUM(C404:C407)</f>
        <v>60</v>
      </c>
      <c r="D408" s="75">
        <f t="shared" si="57"/>
        <v>0</v>
      </c>
      <c r="E408" s="75">
        <f t="shared" si="57"/>
        <v>0</v>
      </c>
      <c r="F408" s="75">
        <f t="shared" si="57"/>
        <v>51</v>
      </c>
      <c r="G408" s="75">
        <f t="shared" si="57"/>
        <v>0</v>
      </c>
      <c r="H408" s="75">
        <f t="shared" si="57"/>
        <v>0</v>
      </c>
      <c r="I408" s="75">
        <f t="shared" si="57"/>
        <v>118.5</v>
      </c>
      <c r="J408" s="75">
        <f t="shared" si="57"/>
        <v>40</v>
      </c>
      <c r="K408" s="75">
        <f t="shared" si="57"/>
        <v>0</v>
      </c>
      <c r="L408" s="75">
        <f t="shared" si="57"/>
        <v>0</v>
      </c>
      <c r="M408" s="75">
        <f t="shared" si="57"/>
        <v>79</v>
      </c>
      <c r="N408" s="75">
        <f t="shared" si="57"/>
        <v>0</v>
      </c>
      <c r="O408" s="75">
        <f t="shared" si="57"/>
        <v>0</v>
      </c>
      <c r="P408" s="75">
        <f t="shared" si="57"/>
        <v>0</v>
      </c>
      <c r="Q408" s="75">
        <f t="shared" si="57"/>
        <v>0</v>
      </c>
      <c r="R408" s="75">
        <f t="shared" si="57"/>
        <v>0</v>
      </c>
      <c r="S408" s="75">
        <f t="shared" si="57"/>
        <v>0</v>
      </c>
      <c r="T408" s="75">
        <f t="shared" si="57"/>
        <v>0</v>
      </c>
      <c r="U408" s="75">
        <f t="shared" si="57"/>
        <v>0</v>
      </c>
      <c r="V408" s="75">
        <f t="shared" si="57"/>
        <v>0</v>
      </c>
      <c r="W408" s="75">
        <f t="shared" si="57"/>
        <v>14</v>
      </c>
      <c r="X408" s="75">
        <f t="shared" si="57"/>
        <v>0</v>
      </c>
      <c r="Y408" s="75">
        <f t="shared" si="57"/>
        <v>15</v>
      </c>
      <c r="Z408" s="75">
        <f t="shared" si="57"/>
        <v>0</v>
      </c>
      <c r="AA408" s="74">
        <f t="shared" si="57"/>
        <v>0</v>
      </c>
      <c r="AB408" s="75">
        <f t="shared" si="57"/>
        <v>0</v>
      </c>
      <c r="AC408" s="75">
        <f t="shared" si="57"/>
        <v>0</v>
      </c>
      <c r="AD408" s="75">
        <f t="shared" si="57"/>
        <v>0</v>
      </c>
      <c r="AE408" s="75">
        <f t="shared" si="57"/>
        <v>0</v>
      </c>
      <c r="AF408" s="75">
        <f t="shared" si="57"/>
        <v>0</v>
      </c>
      <c r="AG408" s="75">
        <f t="shared" si="57"/>
        <v>0</v>
      </c>
      <c r="AH408" s="1"/>
    </row>
    <row r="409" spans="1:34" x14ac:dyDescent="1.1499999999999999">
      <c r="A409" s="232" t="s">
        <v>111</v>
      </c>
      <c r="B409" s="232"/>
      <c r="C409" s="232"/>
      <c r="D409" s="232"/>
      <c r="E409" s="232"/>
      <c r="F409" s="232"/>
      <c r="G409" s="232"/>
      <c r="H409" s="232"/>
      <c r="I409" s="232"/>
      <c r="J409" s="232"/>
      <c r="K409" s="232"/>
      <c r="L409" s="232"/>
      <c r="M409" s="232"/>
      <c r="N409" s="232"/>
      <c r="O409" s="232"/>
      <c r="P409" s="232"/>
      <c r="Q409" s="232"/>
      <c r="R409" s="232"/>
      <c r="S409" s="232"/>
      <c r="T409" s="232"/>
      <c r="U409" s="232"/>
      <c r="V409" s="232"/>
      <c r="W409" s="232"/>
      <c r="X409" s="232"/>
      <c r="Y409" s="232"/>
      <c r="Z409" s="232"/>
      <c r="AA409" s="232"/>
      <c r="AB409" s="232"/>
      <c r="AC409" s="232"/>
      <c r="AD409" s="232"/>
      <c r="AE409" s="232"/>
      <c r="AF409" s="232"/>
      <c r="AG409" s="232"/>
      <c r="AH409" s="1"/>
    </row>
    <row r="410" spans="1:34" s="34" customFormat="1" x14ac:dyDescent="1.1499999999999999">
      <c r="A410" s="128">
        <v>84</v>
      </c>
      <c r="B410" s="7" t="s">
        <v>174</v>
      </c>
      <c r="C410" s="75"/>
      <c r="D410" s="75"/>
      <c r="E410" s="75"/>
      <c r="F410" s="75"/>
      <c r="G410" s="75"/>
      <c r="H410" s="75"/>
      <c r="I410" s="75">
        <v>95</v>
      </c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>
        <v>8</v>
      </c>
      <c r="X410" s="75"/>
      <c r="Y410" s="75"/>
      <c r="Z410" s="75"/>
      <c r="AA410" s="74"/>
      <c r="AB410" s="75"/>
      <c r="AC410" s="75"/>
      <c r="AD410" s="75"/>
      <c r="AE410" s="75"/>
      <c r="AF410" s="75"/>
      <c r="AG410" s="9"/>
      <c r="AH410" s="19"/>
    </row>
    <row r="411" spans="1:34" ht="91.5" customHeight="1" x14ac:dyDescent="1.1499999999999999">
      <c r="A411" s="128">
        <v>101</v>
      </c>
      <c r="B411" s="7" t="s">
        <v>175</v>
      </c>
      <c r="C411" s="128"/>
      <c r="D411" s="128"/>
      <c r="E411" s="128"/>
      <c r="F411" s="128">
        <v>6</v>
      </c>
      <c r="G411" s="128"/>
      <c r="H411" s="128">
        <v>75</v>
      </c>
      <c r="I411" s="128">
        <v>33</v>
      </c>
      <c r="J411" s="128"/>
      <c r="K411" s="128"/>
      <c r="L411" s="128"/>
      <c r="M411" s="128">
        <v>16</v>
      </c>
      <c r="N411" s="128"/>
      <c r="O411" s="128"/>
      <c r="P411" s="128"/>
      <c r="Q411" s="128"/>
      <c r="R411" s="128"/>
      <c r="S411" s="128"/>
      <c r="T411" s="128"/>
      <c r="U411" s="128"/>
      <c r="V411" s="128"/>
      <c r="W411" s="128">
        <v>5</v>
      </c>
      <c r="X411" s="128"/>
      <c r="Y411" s="128"/>
      <c r="Z411" s="128"/>
      <c r="AA411" s="127"/>
      <c r="AB411" s="128"/>
      <c r="AC411" s="128"/>
      <c r="AD411" s="128"/>
      <c r="AE411" s="128"/>
      <c r="AF411" s="128"/>
      <c r="AG411" s="9"/>
      <c r="AH411" s="1"/>
    </row>
    <row r="412" spans="1:34" ht="104.25" customHeight="1" x14ac:dyDescent="1.1499999999999999">
      <c r="A412" s="128">
        <v>16</v>
      </c>
      <c r="B412" s="7" t="s">
        <v>90</v>
      </c>
      <c r="C412" s="13">
        <v>21</v>
      </c>
      <c r="D412" s="13"/>
      <c r="E412" s="13"/>
      <c r="F412" s="13"/>
      <c r="G412" s="13"/>
      <c r="H412" s="13"/>
      <c r="I412" s="13">
        <v>13</v>
      </c>
      <c r="J412" s="13"/>
      <c r="K412" s="13"/>
      <c r="L412" s="13"/>
      <c r="M412" s="13"/>
      <c r="N412" s="13">
        <v>78</v>
      </c>
      <c r="O412" s="13"/>
      <c r="P412" s="13"/>
      <c r="Q412" s="13">
        <v>19</v>
      </c>
      <c r="R412" s="13"/>
      <c r="S412" s="13"/>
      <c r="T412" s="13"/>
      <c r="U412" s="13"/>
      <c r="V412" s="13"/>
      <c r="W412" s="13">
        <v>10</v>
      </c>
      <c r="X412" s="13"/>
      <c r="Y412" s="13"/>
      <c r="Z412" s="13"/>
      <c r="AA412" s="14"/>
      <c r="AB412" s="13"/>
      <c r="AC412" s="13"/>
      <c r="AD412" s="13"/>
      <c r="AE412" s="13"/>
      <c r="AF412" s="13"/>
      <c r="AG412" s="13"/>
      <c r="AH412" s="1"/>
    </row>
    <row r="413" spans="1:34" ht="104.25" customHeight="1" x14ac:dyDescent="1.1499999999999999">
      <c r="A413" s="128">
        <v>103</v>
      </c>
      <c r="B413" s="7" t="s">
        <v>77</v>
      </c>
      <c r="C413" s="128"/>
      <c r="D413" s="128"/>
      <c r="E413" s="128">
        <v>2.7</v>
      </c>
      <c r="F413" s="128"/>
      <c r="G413" s="128"/>
      <c r="H413" s="128"/>
      <c r="I413" s="128">
        <v>220</v>
      </c>
      <c r="J413" s="128"/>
      <c r="K413" s="128"/>
      <c r="L413" s="128"/>
      <c r="M413" s="128"/>
      <c r="N413" s="128"/>
      <c r="O413" s="128"/>
      <c r="P413" s="128"/>
      <c r="Q413" s="128"/>
      <c r="R413" s="128"/>
      <c r="S413" s="128"/>
      <c r="T413" s="128"/>
      <c r="U413" s="128"/>
      <c r="V413" s="128">
        <v>8</v>
      </c>
      <c r="W413" s="128"/>
      <c r="X413" s="128"/>
      <c r="Y413" s="128">
        <v>4.5</v>
      </c>
      <c r="Z413" s="128"/>
      <c r="AA413" s="127"/>
      <c r="AB413" s="128"/>
      <c r="AC413" s="128"/>
      <c r="AD413" s="128"/>
      <c r="AE413" s="128"/>
      <c r="AF413" s="128"/>
      <c r="AG413" s="9"/>
      <c r="AH413" s="1"/>
    </row>
    <row r="414" spans="1:34" ht="91.5" customHeight="1" x14ac:dyDescent="1.1499999999999999">
      <c r="A414" s="189">
        <v>25</v>
      </c>
      <c r="B414" s="7" t="s">
        <v>60</v>
      </c>
      <c r="C414" s="189"/>
      <c r="D414" s="189"/>
      <c r="E414" s="189"/>
      <c r="F414" s="189"/>
      <c r="G414" s="189"/>
      <c r="H414" s="189"/>
      <c r="I414" s="189"/>
      <c r="J414" s="189"/>
      <c r="K414" s="189"/>
      <c r="L414" s="189">
        <v>200</v>
      </c>
      <c r="M414" s="189"/>
      <c r="N414" s="189"/>
      <c r="O414" s="189"/>
      <c r="P414" s="189"/>
      <c r="Q414" s="189"/>
      <c r="R414" s="189"/>
      <c r="S414" s="189"/>
      <c r="T414" s="189"/>
      <c r="U414" s="189"/>
      <c r="V414" s="189"/>
      <c r="W414" s="189"/>
      <c r="X414" s="189"/>
      <c r="Y414" s="189"/>
      <c r="Z414" s="189"/>
      <c r="AA414" s="188"/>
      <c r="AB414" s="189"/>
      <c r="AC414" s="189"/>
      <c r="AD414" s="189"/>
      <c r="AE414" s="189"/>
      <c r="AF414" s="189"/>
      <c r="AG414" s="9"/>
      <c r="AH414" s="1"/>
    </row>
    <row r="415" spans="1:34" x14ac:dyDescent="1.1499999999999999">
      <c r="A415" s="75" t="s">
        <v>41</v>
      </c>
      <c r="B415" s="7" t="s">
        <v>5</v>
      </c>
      <c r="C415" s="75">
        <v>50</v>
      </c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4"/>
      <c r="AB415" s="75"/>
      <c r="AC415" s="75"/>
      <c r="AD415" s="75"/>
      <c r="AE415" s="75"/>
      <c r="AF415" s="75"/>
      <c r="AG415" s="75"/>
      <c r="AH415" s="1"/>
    </row>
    <row r="416" spans="1:34" x14ac:dyDescent="1.1499999999999999">
      <c r="A416" s="75" t="s">
        <v>41</v>
      </c>
      <c r="B416" s="7" t="s">
        <v>6</v>
      </c>
      <c r="C416" s="75"/>
      <c r="D416" s="75">
        <v>30</v>
      </c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4"/>
      <c r="AB416" s="75"/>
      <c r="AC416" s="75"/>
      <c r="AD416" s="75"/>
      <c r="AE416" s="75"/>
      <c r="AF416" s="75"/>
      <c r="AG416" s="75"/>
      <c r="AH416" s="1"/>
    </row>
    <row r="417" spans="1:34" x14ac:dyDescent="1.1499999999999999">
      <c r="A417" s="75"/>
      <c r="B417" s="7" t="s">
        <v>43</v>
      </c>
      <c r="C417" s="75">
        <f t="shared" ref="C417:AG417" si="58">C410+C411+C412+C413+C414+C415+C416</f>
        <v>71</v>
      </c>
      <c r="D417" s="75">
        <f t="shared" si="58"/>
        <v>30</v>
      </c>
      <c r="E417" s="75">
        <f t="shared" si="58"/>
        <v>2.7</v>
      </c>
      <c r="F417" s="75">
        <f t="shared" si="58"/>
        <v>6</v>
      </c>
      <c r="G417" s="75">
        <f t="shared" si="58"/>
        <v>0</v>
      </c>
      <c r="H417" s="75">
        <f t="shared" si="58"/>
        <v>75</v>
      </c>
      <c r="I417" s="75">
        <f t="shared" si="58"/>
        <v>361</v>
      </c>
      <c r="J417" s="75">
        <f t="shared" si="58"/>
        <v>0</v>
      </c>
      <c r="K417" s="75">
        <f t="shared" si="58"/>
        <v>0</v>
      </c>
      <c r="L417" s="75">
        <f t="shared" si="58"/>
        <v>200</v>
      </c>
      <c r="M417" s="75">
        <f t="shared" si="58"/>
        <v>16</v>
      </c>
      <c r="N417" s="75">
        <f t="shared" si="58"/>
        <v>78</v>
      </c>
      <c r="O417" s="75">
        <f t="shared" si="58"/>
        <v>0</v>
      </c>
      <c r="P417" s="75">
        <f t="shared" si="58"/>
        <v>0</v>
      </c>
      <c r="Q417" s="75">
        <f t="shared" si="58"/>
        <v>19</v>
      </c>
      <c r="R417" s="75">
        <f t="shared" si="58"/>
        <v>0</v>
      </c>
      <c r="S417" s="75">
        <f t="shared" si="58"/>
        <v>0</v>
      </c>
      <c r="T417" s="75">
        <f t="shared" si="58"/>
        <v>0</v>
      </c>
      <c r="U417" s="75">
        <f t="shared" si="58"/>
        <v>0</v>
      </c>
      <c r="V417" s="75">
        <f t="shared" si="58"/>
        <v>8</v>
      </c>
      <c r="W417" s="75">
        <f t="shared" si="58"/>
        <v>23</v>
      </c>
      <c r="X417" s="75">
        <f t="shared" si="58"/>
        <v>0</v>
      </c>
      <c r="Y417" s="75">
        <f t="shared" si="58"/>
        <v>4.5</v>
      </c>
      <c r="Z417" s="75">
        <f t="shared" si="58"/>
        <v>0</v>
      </c>
      <c r="AA417" s="75">
        <f t="shared" si="58"/>
        <v>0</v>
      </c>
      <c r="AB417" s="75">
        <f t="shared" si="58"/>
        <v>0</v>
      </c>
      <c r="AC417" s="75">
        <f t="shared" si="58"/>
        <v>0</v>
      </c>
      <c r="AD417" s="75">
        <f t="shared" si="58"/>
        <v>0</v>
      </c>
      <c r="AE417" s="75">
        <f t="shared" si="58"/>
        <v>0</v>
      </c>
      <c r="AF417" s="75">
        <f t="shared" si="58"/>
        <v>0</v>
      </c>
      <c r="AG417" s="75">
        <f t="shared" si="58"/>
        <v>0</v>
      </c>
      <c r="AH417" s="1"/>
    </row>
    <row r="418" spans="1:34" x14ac:dyDescent="1.1499999999999999">
      <c r="A418" s="232" t="s">
        <v>48</v>
      </c>
      <c r="B418" s="232"/>
      <c r="C418" s="232"/>
      <c r="D418" s="232"/>
      <c r="E418" s="232"/>
      <c r="F418" s="232"/>
      <c r="G418" s="232"/>
      <c r="H418" s="232"/>
      <c r="I418" s="232"/>
      <c r="J418" s="232"/>
      <c r="K418" s="232"/>
      <c r="L418" s="232"/>
      <c r="M418" s="232"/>
      <c r="N418" s="232"/>
      <c r="O418" s="232"/>
      <c r="P418" s="232"/>
      <c r="Q418" s="232"/>
      <c r="R418" s="232"/>
      <c r="S418" s="232"/>
      <c r="T418" s="232"/>
      <c r="U418" s="232"/>
      <c r="V418" s="232"/>
      <c r="W418" s="232"/>
      <c r="X418" s="232"/>
      <c r="Y418" s="232"/>
      <c r="Z418" s="232"/>
      <c r="AA418" s="232"/>
      <c r="AB418" s="232"/>
      <c r="AC418" s="232"/>
      <c r="AD418" s="232"/>
      <c r="AE418" s="232"/>
      <c r="AF418" s="232"/>
      <c r="AG418" s="232"/>
      <c r="AH418" s="1"/>
    </row>
    <row r="419" spans="1:34" ht="91.5" customHeight="1" x14ac:dyDescent="1.1499999999999999">
      <c r="A419" s="189">
        <v>46</v>
      </c>
      <c r="B419" s="7" t="s">
        <v>49</v>
      </c>
      <c r="C419" s="189"/>
      <c r="D419" s="189"/>
      <c r="E419" s="189"/>
      <c r="F419" s="189"/>
      <c r="G419" s="189"/>
      <c r="H419" s="189"/>
      <c r="I419" s="189"/>
      <c r="J419" s="189"/>
      <c r="K419" s="189"/>
      <c r="L419" s="189"/>
      <c r="M419" s="189"/>
      <c r="N419" s="189"/>
      <c r="O419" s="189"/>
      <c r="P419" s="189"/>
      <c r="Q419" s="189">
        <v>200</v>
      </c>
      <c r="R419" s="189"/>
      <c r="S419" s="189"/>
      <c r="T419" s="189"/>
      <c r="U419" s="189"/>
      <c r="V419" s="189"/>
      <c r="W419" s="189"/>
      <c r="X419" s="189"/>
      <c r="Y419" s="189"/>
      <c r="Z419" s="189"/>
      <c r="AA419" s="188"/>
      <c r="AB419" s="189"/>
      <c r="AC419" s="189"/>
      <c r="AD419" s="189"/>
      <c r="AE419" s="189"/>
      <c r="AF419" s="189"/>
      <c r="AG419" s="9"/>
      <c r="AH419" s="1"/>
    </row>
    <row r="420" spans="1:34" ht="174.75" customHeight="1" x14ac:dyDescent="1.1499999999999999">
      <c r="A420" s="208">
        <v>89</v>
      </c>
      <c r="B420" s="7" t="s">
        <v>50</v>
      </c>
      <c r="C420" s="208"/>
      <c r="D420" s="208"/>
      <c r="E420" s="208"/>
      <c r="F420" s="208"/>
      <c r="G420" s="208"/>
      <c r="H420" s="208"/>
      <c r="I420" s="208"/>
      <c r="J420" s="208"/>
      <c r="K420" s="208"/>
      <c r="L420" s="208"/>
      <c r="M420" s="208"/>
      <c r="N420" s="208"/>
      <c r="O420" s="208"/>
      <c r="P420" s="208"/>
      <c r="Q420" s="208"/>
      <c r="R420" s="208"/>
      <c r="S420" s="208"/>
      <c r="T420" s="208"/>
      <c r="U420" s="208"/>
      <c r="V420" s="208"/>
      <c r="W420" s="208"/>
      <c r="X420" s="208"/>
      <c r="Y420" s="208"/>
      <c r="Z420" s="208">
        <v>50</v>
      </c>
      <c r="AA420" s="207"/>
      <c r="AB420" s="208"/>
      <c r="AC420" s="208"/>
      <c r="AD420" s="208"/>
      <c r="AE420" s="208"/>
      <c r="AF420" s="208"/>
      <c r="AG420" s="9"/>
      <c r="AH420" s="1"/>
    </row>
    <row r="421" spans="1:34" x14ac:dyDescent="1.1499999999999999">
      <c r="A421" s="189">
        <v>70</v>
      </c>
      <c r="B421" s="7" t="s">
        <v>40</v>
      </c>
      <c r="C421" s="189"/>
      <c r="D421" s="189"/>
      <c r="E421" s="189"/>
      <c r="F421" s="189"/>
      <c r="G421" s="189"/>
      <c r="H421" s="189"/>
      <c r="I421" s="189"/>
      <c r="J421" s="10">
        <v>100</v>
      </c>
      <c r="K421" s="189"/>
      <c r="L421" s="189"/>
      <c r="M421" s="189"/>
      <c r="N421" s="189"/>
      <c r="O421" s="189"/>
      <c r="P421" s="189"/>
      <c r="Q421" s="189"/>
      <c r="R421" s="189"/>
      <c r="S421" s="189"/>
      <c r="T421" s="189"/>
      <c r="U421" s="189"/>
      <c r="V421" s="189"/>
      <c r="W421" s="189"/>
      <c r="X421" s="189"/>
      <c r="Y421" s="189"/>
      <c r="Z421" s="189"/>
      <c r="AA421" s="188"/>
      <c r="AB421" s="189"/>
      <c r="AC421" s="189"/>
      <c r="AD421" s="189"/>
      <c r="AE421" s="189"/>
      <c r="AF421" s="189"/>
      <c r="AG421" s="9"/>
      <c r="AH421" s="1"/>
    </row>
    <row r="422" spans="1:34" x14ac:dyDescent="1.1499999999999999">
      <c r="A422" s="75"/>
      <c r="B422" s="7" t="s">
        <v>43</v>
      </c>
      <c r="C422" s="75">
        <f>C419+C420+C421</f>
        <v>0</v>
      </c>
      <c r="D422" s="75">
        <f t="shared" ref="D422:AG422" si="59">D419+D420+D421</f>
        <v>0</v>
      </c>
      <c r="E422" s="75">
        <f t="shared" si="59"/>
        <v>0</v>
      </c>
      <c r="F422" s="75">
        <f t="shared" si="59"/>
        <v>0</v>
      </c>
      <c r="G422" s="75">
        <f t="shared" si="59"/>
        <v>0</v>
      </c>
      <c r="H422" s="75">
        <f t="shared" si="59"/>
        <v>0</v>
      </c>
      <c r="I422" s="75">
        <f t="shared" si="59"/>
        <v>0</v>
      </c>
      <c r="J422" s="75">
        <f t="shared" si="59"/>
        <v>100</v>
      </c>
      <c r="K422" s="75">
        <f t="shared" si="59"/>
        <v>0</v>
      </c>
      <c r="L422" s="75">
        <f t="shared" si="59"/>
        <v>0</v>
      </c>
      <c r="M422" s="75">
        <f t="shared" si="59"/>
        <v>0</v>
      </c>
      <c r="N422" s="75">
        <f t="shared" si="59"/>
        <v>0</v>
      </c>
      <c r="O422" s="75">
        <f t="shared" si="59"/>
        <v>0</v>
      </c>
      <c r="P422" s="75">
        <f t="shared" si="59"/>
        <v>0</v>
      </c>
      <c r="Q422" s="75">
        <f t="shared" si="59"/>
        <v>200</v>
      </c>
      <c r="R422" s="75">
        <f t="shared" si="59"/>
        <v>0</v>
      </c>
      <c r="S422" s="75">
        <f t="shared" si="59"/>
        <v>0</v>
      </c>
      <c r="T422" s="75">
        <f t="shared" si="59"/>
        <v>0</v>
      </c>
      <c r="U422" s="75">
        <f t="shared" si="59"/>
        <v>0</v>
      </c>
      <c r="V422" s="75">
        <f t="shared" si="59"/>
        <v>0</v>
      </c>
      <c r="W422" s="75">
        <f t="shared" si="59"/>
        <v>0</v>
      </c>
      <c r="X422" s="75">
        <f t="shared" si="59"/>
        <v>0</v>
      </c>
      <c r="Y422" s="75">
        <f t="shared" si="59"/>
        <v>0</v>
      </c>
      <c r="Z422" s="75">
        <f t="shared" si="59"/>
        <v>50</v>
      </c>
      <c r="AA422" s="75">
        <f t="shared" si="59"/>
        <v>0</v>
      </c>
      <c r="AB422" s="75">
        <f t="shared" si="59"/>
        <v>0</v>
      </c>
      <c r="AC422" s="75">
        <f t="shared" si="59"/>
        <v>0</v>
      </c>
      <c r="AD422" s="75">
        <f t="shared" si="59"/>
        <v>0</v>
      </c>
      <c r="AE422" s="75">
        <f t="shared" si="59"/>
        <v>0</v>
      </c>
      <c r="AF422" s="75">
        <f t="shared" si="59"/>
        <v>0</v>
      </c>
      <c r="AG422" s="75">
        <f t="shared" si="59"/>
        <v>0</v>
      </c>
      <c r="AH422" s="1"/>
    </row>
    <row r="423" spans="1:34" ht="166.5" x14ac:dyDescent="1.1499999999999999">
      <c r="A423" s="75"/>
      <c r="B423" s="7" t="s">
        <v>51</v>
      </c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4"/>
      <c r="AB423" s="75"/>
      <c r="AC423" s="75"/>
      <c r="AD423" s="75"/>
      <c r="AE423" s="75"/>
      <c r="AF423" s="75">
        <v>1.2</v>
      </c>
      <c r="AG423" s="75">
        <v>3</v>
      </c>
      <c r="AH423" s="1"/>
    </row>
    <row r="424" spans="1:34" x14ac:dyDescent="1.1499999999999999">
      <c r="A424" s="75"/>
      <c r="B424" s="7" t="s">
        <v>52</v>
      </c>
      <c r="C424" s="75">
        <f t="shared" ref="C424:AE424" si="60">SUM(C408+C417+C422)</f>
        <v>131</v>
      </c>
      <c r="D424" s="75">
        <f t="shared" si="60"/>
        <v>30</v>
      </c>
      <c r="E424" s="75">
        <f t="shared" si="60"/>
        <v>2.7</v>
      </c>
      <c r="F424" s="75">
        <f t="shared" si="60"/>
        <v>57</v>
      </c>
      <c r="G424" s="75">
        <f t="shared" si="60"/>
        <v>0</v>
      </c>
      <c r="H424" s="75">
        <f t="shared" si="60"/>
        <v>75</v>
      </c>
      <c r="I424" s="75">
        <f t="shared" si="60"/>
        <v>479.5</v>
      </c>
      <c r="J424" s="75">
        <f t="shared" si="60"/>
        <v>140</v>
      </c>
      <c r="K424" s="75">
        <f t="shared" si="60"/>
        <v>0</v>
      </c>
      <c r="L424" s="75">
        <f t="shared" si="60"/>
        <v>200</v>
      </c>
      <c r="M424" s="75">
        <f t="shared" si="60"/>
        <v>95</v>
      </c>
      <c r="N424" s="75">
        <f t="shared" si="60"/>
        <v>78</v>
      </c>
      <c r="O424" s="75">
        <f t="shared" si="60"/>
        <v>0</v>
      </c>
      <c r="P424" s="75">
        <f t="shared" si="60"/>
        <v>0</v>
      </c>
      <c r="Q424" s="75">
        <f t="shared" si="60"/>
        <v>219</v>
      </c>
      <c r="R424" s="75">
        <f t="shared" si="60"/>
        <v>0</v>
      </c>
      <c r="S424" s="75">
        <f t="shared" si="60"/>
        <v>0</v>
      </c>
      <c r="T424" s="75">
        <f t="shared" si="60"/>
        <v>0</v>
      </c>
      <c r="U424" s="75">
        <f t="shared" si="60"/>
        <v>0</v>
      </c>
      <c r="V424" s="75">
        <f t="shared" si="60"/>
        <v>8</v>
      </c>
      <c r="W424" s="75">
        <f t="shared" si="60"/>
        <v>37</v>
      </c>
      <c r="X424" s="75">
        <f t="shared" si="60"/>
        <v>0</v>
      </c>
      <c r="Y424" s="75">
        <f t="shared" si="60"/>
        <v>19.5</v>
      </c>
      <c r="Z424" s="75">
        <f t="shared" si="60"/>
        <v>50</v>
      </c>
      <c r="AA424" s="75">
        <f t="shared" si="60"/>
        <v>0</v>
      </c>
      <c r="AB424" s="75">
        <f t="shared" si="60"/>
        <v>0</v>
      </c>
      <c r="AC424" s="75">
        <f t="shared" si="60"/>
        <v>0</v>
      </c>
      <c r="AD424" s="75">
        <f t="shared" si="60"/>
        <v>0</v>
      </c>
      <c r="AE424" s="75">
        <f t="shared" si="60"/>
        <v>0</v>
      </c>
      <c r="AF424" s="75">
        <v>1.2</v>
      </c>
      <c r="AG424" s="75">
        <v>3</v>
      </c>
      <c r="AH424" s="1"/>
    </row>
    <row r="425" spans="1:34" x14ac:dyDescent="1.1499999999999999">
      <c r="A425" s="75"/>
      <c r="B425" s="7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  <c r="AB425" s="75"/>
      <c r="AC425" s="75"/>
      <c r="AD425" s="75"/>
      <c r="AE425" s="75"/>
      <c r="AF425" s="75"/>
      <c r="AG425" s="75"/>
      <c r="AH425" s="1"/>
    </row>
    <row r="426" spans="1:34" x14ac:dyDescent="1.1499999999999999">
      <c r="A426" s="232" t="s">
        <v>206</v>
      </c>
      <c r="B426" s="232"/>
      <c r="C426" s="232"/>
      <c r="D426" s="232"/>
      <c r="E426" s="232"/>
      <c r="F426" s="232"/>
      <c r="G426" s="232"/>
      <c r="H426" s="232"/>
      <c r="I426" s="232"/>
      <c r="J426" s="232"/>
      <c r="K426" s="232"/>
      <c r="L426" s="232"/>
      <c r="M426" s="232"/>
      <c r="N426" s="232"/>
      <c r="O426" s="232"/>
      <c r="P426" s="232"/>
      <c r="Q426" s="232"/>
      <c r="R426" s="232"/>
      <c r="S426" s="232"/>
      <c r="T426" s="232"/>
      <c r="U426" s="232"/>
      <c r="V426" s="232"/>
      <c r="W426" s="232"/>
      <c r="X426" s="232"/>
      <c r="Y426" s="232"/>
      <c r="Z426" s="232"/>
      <c r="AA426" s="232"/>
      <c r="AB426" s="232"/>
      <c r="AC426" s="232"/>
      <c r="AD426" s="232"/>
      <c r="AE426" s="232"/>
      <c r="AF426" s="232"/>
      <c r="AG426" s="232"/>
      <c r="AH426" s="1"/>
    </row>
    <row r="427" spans="1:34" x14ac:dyDescent="1.1499999999999999">
      <c r="A427" s="46"/>
      <c r="B427" s="47"/>
      <c r="C427" s="245" t="s">
        <v>5</v>
      </c>
      <c r="D427" s="245" t="s">
        <v>6</v>
      </c>
      <c r="E427" s="245" t="s">
        <v>7</v>
      </c>
      <c r="F427" s="245" t="s">
        <v>8</v>
      </c>
      <c r="G427" s="245" t="s">
        <v>9</v>
      </c>
      <c r="H427" s="245" t="s">
        <v>10</v>
      </c>
      <c r="I427" s="245" t="s">
        <v>11</v>
      </c>
      <c r="J427" s="245" t="s">
        <v>12</v>
      </c>
      <c r="K427" s="245" t="s">
        <v>13</v>
      </c>
      <c r="L427" s="245" t="s">
        <v>14</v>
      </c>
      <c r="M427" s="245" t="s">
        <v>15</v>
      </c>
      <c r="N427" s="245" t="s">
        <v>16</v>
      </c>
      <c r="O427" s="245" t="s">
        <v>17</v>
      </c>
      <c r="P427" s="245" t="s">
        <v>18</v>
      </c>
      <c r="Q427" s="245" t="s">
        <v>19</v>
      </c>
      <c r="R427" s="245" t="s">
        <v>20</v>
      </c>
      <c r="S427" s="245" t="s">
        <v>21</v>
      </c>
      <c r="T427" s="245" t="s">
        <v>22</v>
      </c>
      <c r="U427" s="245" t="s">
        <v>23</v>
      </c>
      <c r="V427" s="245" t="s">
        <v>24</v>
      </c>
      <c r="W427" s="245" t="s">
        <v>25</v>
      </c>
      <c r="X427" s="245" t="s">
        <v>26</v>
      </c>
      <c r="Y427" s="245" t="s">
        <v>27</v>
      </c>
      <c r="Z427" s="245" t="s">
        <v>28</v>
      </c>
      <c r="AA427" s="246" t="s">
        <v>29</v>
      </c>
      <c r="AB427" s="245" t="s">
        <v>30</v>
      </c>
      <c r="AC427" s="246" t="s">
        <v>31</v>
      </c>
      <c r="AD427" s="245" t="s">
        <v>32</v>
      </c>
      <c r="AE427" s="245" t="s">
        <v>33</v>
      </c>
      <c r="AF427" s="245" t="s">
        <v>34</v>
      </c>
      <c r="AG427" s="245" t="s">
        <v>35</v>
      </c>
      <c r="AH427" s="1"/>
    </row>
    <row r="428" spans="1:34" ht="350.25" customHeight="1" x14ac:dyDescent="1.1499999999999999">
      <c r="A428" s="48"/>
      <c r="B428" s="49"/>
      <c r="C428" s="245"/>
      <c r="D428" s="245"/>
      <c r="E428" s="245"/>
      <c r="F428" s="245"/>
      <c r="G428" s="245"/>
      <c r="H428" s="245"/>
      <c r="I428" s="245"/>
      <c r="J428" s="245"/>
      <c r="K428" s="245"/>
      <c r="L428" s="245"/>
      <c r="M428" s="245"/>
      <c r="N428" s="245"/>
      <c r="O428" s="245"/>
      <c r="P428" s="245"/>
      <c r="Q428" s="245"/>
      <c r="R428" s="245"/>
      <c r="S428" s="245"/>
      <c r="T428" s="245"/>
      <c r="U428" s="245"/>
      <c r="V428" s="245"/>
      <c r="W428" s="245"/>
      <c r="X428" s="245"/>
      <c r="Y428" s="245"/>
      <c r="Z428" s="245"/>
      <c r="AA428" s="246"/>
      <c r="AB428" s="245"/>
      <c r="AC428" s="246"/>
      <c r="AD428" s="245"/>
      <c r="AE428" s="245"/>
      <c r="AF428" s="245"/>
      <c r="AG428" s="245"/>
      <c r="AH428" s="1"/>
    </row>
    <row r="429" spans="1:34" x14ac:dyDescent="1.1499999999999999">
      <c r="A429" s="50"/>
      <c r="B429" s="51"/>
      <c r="C429" s="3">
        <v>3</v>
      </c>
      <c r="D429" s="3">
        <v>4</v>
      </c>
      <c r="E429" s="3">
        <v>5</v>
      </c>
      <c r="F429" s="3">
        <v>6</v>
      </c>
      <c r="G429" s="3">
        <v>7</v>
      </c>
      <c r="H429" s="3" t="s">
        <v>36</v>
      </c>
      <c r="I429" s="3">
        <v>9</v>
      </c>
      <c r="J429" s="3">
        <v>10</v>
      </c>
      <c r="K429" s="3">
        <v>11</v>
      </c>
      <c r="L429" s="3">
        <v>12</v>
      </c>
      <c r="M429" s="3">
        <v>13</v>
      </c>
      <c r="N429" s="3">
        <v>14</v>
      </c>
      <c r="O429" s="3">
        <v>15</v>
      </c>
      <c r="P429" s="3">
        <v>16</v>
      </c>
      <c r="Q429" s="3">
        <v>17</v>
      </c>
      <c r="R429" s="3">
        <v>18</v>
      </c>
      <c r="S429" s="3">
        <v>19</v>
      </c>
      <c r="T429" s="3">
        <v>20</v>
      </c>
      <c r="U429" s="3">
        <v>21</v>
      </c>
      <c r="V429" s="3">
        <v>22</v>
      </c>
      <c r="W429" s="3">
        <v>23</v>
      </c>
      <c r="X429" s="3">
        <v>24</v>
      </c>
      <c r="Y429" s="3">
        <v>25</v>
      </c>
      <c r="Z429" s="3">
        <v>26</v>
      </c>
      <c r="AA429" s="4">
        <v>27</v>
      </c>
      <c r="AB429" s="3">
        <v>28</v>
      </c>
      <c r="AC429" s="3">
        <v>29</v>
      </c>
      <c r="AD429" s="3">
        <v>30</v>
      </c>
      <c r="AE429" s="3">
        <v>31</v>
      </c>
      <c r="AF429" s="3">
        <v>32</v>
      </c>
      <c r="AG429" s="5">
        <v>33</v>
      </c>
      <c r="AH429" s="1"/>
    </row>
    <row r="430" spans="1:34" x14ac:dyDescent="1.1499999999999999">
      <c r="A430" s="269" t="s">
        <v>158</v>
      </c>
      <c r="B430" s="269"/>
      <c r="C430" s="3">
        <f t="shared" ref="C430:AG430" si="61">C29+C58+C85+C113+C141</f>
        <v>754</v>
      </c>
      <c r="D430" s="75">
        <f t="shared" si="61"/>
        <v>150</v>
      </c>
      <c r="E430" s="75">
        <f t="shared" si="61"/>
        <v>30.2</v>
      </c>
      <c r="F430" s="75">
        <f t="shared" si="61"/>
        <v>264</v>
      </c>
      <c r="G430" s="75">
        <f t="shared" si="61"/>
        <v>71</v>
      </c>
      <c r="H430" s="75">
        <f t="shared" si="61"/>
        <v>816</v>
      </c>
      <c r="I430" s="75">
        <f t="shared" si="61"/>
        <v>1461.7199999999998</v>
      </c>
      <c r="J430" s="75">
        <f t="shared" si="61"/>
        <v>667</v>
      </c>
      <c r="K430" s="75">
        <f t="shared" si="61"/>
        <v>40</v>
      </c>
      <c r="L430" s="75">
        <f t="shared" si="61"/>
        <v>400</v>
      </c>
      <c r="M430" s="75">
        <f t="shared" si="61"/>
        <v>415</v>
      </c>
      <c r="N430" s="75">
        <f t="shared" si="61"/>
        <v>101</v>
      </c>
      <c r="O430" s="75">
        <f t="shared" si="61"/>
        <v>141</v>
      </c>
      <c r="P430" s="75">
        <f t="shared" si="61"/>
        <v>72</v>
      </c>
      <c r="Q430" s="75">
        <f t="shared" si="61"/>
        <v>905</v>
      </c>
      <c r="R430" s="75">
        <f t="shared" si="61"/>
        <v>325</v>
      </c>
      <c r="S430" s="75">
        <f t="shared" si="61"/>
        <v>0</v>
      </c>
      <c r="T430" s="75">
        <f t="shared" si="61"/>
        <v>55</v>
      </c>
      <c r="U430" s="75">
        <f t="shared" si="61"/>
        <v>35</v>
      </c>
      <c r="V430" s="75">
        <f t="shared" si="61"/>
        <v>97.6</v>
      </c>
      <c r="W430" s="75">
        <f t="shared" si="61"/>
        <v>104.8</v>
      </c>
      <c r="X430" s="75">
        <f t="shared" si="61"/>
        <v>15.5</v>
      </c>
      <c r="Y430" s="75">
        <f t="shared" si="61"/>
        <v>194.8</v>
      </c>
      <c r="Z430" s="75">
        <f t="shared" si="61"/>
        <v>120</v>
      </c>
      <c r="AA430" s="75">
        <f t="shared" si="61"/>
        <v>4</v>
      </c>
      <c r="AB430" s="75">
        <f t="shared" si="61"/>
        <v>8</v>
      </c>
      <c r="AC430" s="75">
        <f t="shared" si="61"/>
        <v>5</v>
      </c>
      <c r="AD430" s="75">
        <f t="shared" si="61"/>
        <v>24</v>
      </c>
      <c r="AE430" s="75">
        <f t="shared" si="61"/>
        <v>0</v>
      </c>
      <c r="AF430" s="75">
        <f t="shared" si="61"/>
        <v>6</v>
      </c>
      <c r="AG430" s="75">
        <f t="shared" si="61"/>
        <v>15</v>
      </c>
      <c r="AH430" s="1"/>
    </row>
    <row r="431" spans="1:34" x14ac:dyDescent="1.1499999999999999">
      <c r="A431" s="269" t="s">
        <v>98</v>
      </c>
      <c r="B431" s="269"/>
      <c r="C431" s="3">
        <f>C430/5</f>
        <v>150.80000000000001</v>
      </c>
      <c r="D431" s="75">
        <f t="shared" ref="D431:AG431" si="62">D430/5</f>
        <v>30</v>
      </c>
      <c r="E431" s="75">
        <f t="shared" si="62"/>
        <v>6.04</v>
      </c>
      <c r="F431" s="75">
        <f t="shared" si="62"/>
        <v>52.8</v>
      </c>
      <c r="G431" s="75">
        <f t="shared" si="62"/>
        <v>14.2</v>
      </c>
      <c r="H431" s="75">
        <f t="shared" si="62"/>
        <v>163.19999999999999</v>
      </c>
      <c r="I431" s="75">
        <f t="shared" si="62"/>
        <v>292.34399999999994</v>
      </c>
      <c r="J431" s="75">
        <f t="shared" si="62"/>
        <v>133.4</v>
      </c>
      <c r="K431" s="75">
        <f t="shared" si="62"/>
        <v>8</v>
      </c>
      <c r="L431" s="75">
        <f t="shared" si="62"/>
        <v>80</v>
      </c>
      <c r="M431" s="75">
        <f t="shared" si="62"/>
        <v>83</v>
      </c>
      <c r="N431" s="75">
        <f t="shared" si="62"/>
        <v>20.2</v>
      </c>
      <c r="O431" s="75">
        <f t="shared" si="62"/>
        <v>28.2</v>
      </c>
      <c r="P431" s="75">
        <f t="shared" si="62"/>
        <v>14.4</v>
      </c>
      <c r="Q431" s="75">
        <f t="shared" si="62"/>
        <v>181</v>
      </c>
      <c r="R431" s="75">
        <f t="shared" si="62"/>
        <v>65</v>
      </c>
      <c r="S431" s="75">
        <f t="shared" si="62"/>
        <v>0</v>
      </c>
      <c r="T431" s="75">
        <f t="shared" si="62"/>
        <v>11</v>
      </c>
      <c r="U431" s="75">
        <f t="shared" si="62"/>
        <v>7</v>
      </c>
      <c r="V431" s="75">
        <f t="shared" si="62"/>
        <v>19.52</v>
      </c>
      <c r="W431" s="75">
        <f t="shared" si="62"/>
        <v>20.96</v>
      </c>
      <c r="X431" s="75">
        <f t="shared" si="62"/>
        <v>3.1</v>
      </c>
      <c r="Y431" s="75">
        <f t="shared" si="62"/>
        <v>38.96</v>
      </c>
      <c r="Z431" s="75">
        <f t="shared" si="62"/>
        <v>24</v>
      </c>
      <c r="AA431" s="75">
        <f t="shared" si="62"/>
        <v>0.8</v>
      </c>
      <c r="AB431" s="75">
        <f t="shared" si="62"/>
        <v>1.6</v>
      </c>
      <c r="AC431" s="75">
        <f t="shared" si="62"/>
        <v>1</v>
      </c>
      <c r="AD431" s="75">
        <f t="shared" si="62"/>
        <v>4.8</v>
      </c>
      <c r="AE431" s="75">
        <f t="shared" si="62"/>
        <v>0</v>
      </c>
      <c r="AF431" s="75">
        <f t="shared" si="62"/>
        <v>1.2</v>
      </c>
      <c r="AG431" s="75">
        <f t="shared" si="62"/>
        <v>3</v>
      </c>
      <c r="AH431" s="1"/>
    </row>
    <row r="432" spans="1:34" x14ac:dyDescent="1.1499999999999999">
      <c r="A432" s="269" t="s">
        <v>159</v>
      </c>
      <c r="B432" s="269"/>
      <c r="C432" s="3">
        <f t="shared" ref="C432:AG432" si="63">C170+C199+C227+C256+C283</f>
        <v>730</v>
      </c>
      <c r="D432" s="75">
        <f t="shared" si="63"/>
        <v>150</v>
      </c>
      <c r="E432" s="75">
        <f t="shared" si="63"/>
        <v>4.2</v>
      </c>
      <c r="F432" s="75">
        <f t="shared" si="63"/>
        <v>291</v>
      </c>
      <c r="G432" s="75">
        <f t="shared" si="63"/>
        <v>61</v>
      </c>
      <c r="H432" s="75">
        <f t="shared" si="63"/>
        <v>618</v>
      </c>
      <c r="I432" s="75">
        <f t="shared" si="63"/>
        <v>1358.72</v>
      </c>
      <c r="J432" s="75">
        <f t="shared" si="63"/>
        <v>660</v>
      </c>
      <c r="K432" s="75">
        <f t="shared" si="63"/>
        <v>60</v>
      </c>
      <c r="L432" s="75">
        <f t="shared" si="63"/>
        <v>600</v>
      </c>
      <c r="M432" s="75">
        <f t="shared" si="63"/>
        <v>237</v>
      </c>
      <c r="N432" s="75">
        <f t="shared" si="63"/>
        <v>222</v>
      </c>
      <c r="O432" s="75">
        <f t="shared" si="63"/>
        <v>66</v>
      </c>
      <c r="P432" s="75">
        <f t="shared" si="63"/>
        <v>144</v>
      </c>
      <c r="Q432" s="75">
        <f t="shared" si="63"/>
        <v>751</v>
      </c>
      <c r="R432" s="75">
        <f t="shared" si="63"/>
        <v>525</v>
      </c>
      <c r="S432" s="75">
        <f t="shared" si="63"/>
        <v>0</v>
      </c>
      <c r="T432" s="75">
        <f t="shared" si="63"/>
        <v>75</v>
      </c>
      <c r="U432" s="75">
        <f t="shared" si="63"/>
        <v>10</v>
      </c>
      <c r="V432" s="75">
        <f t="shared" si="63"/>
        <v>104.9</v>
      </c>
      <c r="W432" s="75">
        <f t="shared" si="63"/>
        <v>98</v>
      </c>
      <c r="X432" s="75">
        <f t="shared" si="63"/>
        <v>166</v>
      </c>
      <c r="Y432" s="75">
        <f t="shared" si="63"/>
        <v>173.9</v>
      </c>
      <c r="Z432" s="75">
        <f t="shared" si="63"/>
        <v>220</v>
      </c>
      <c r="AA432" s="75">
        <f t="shared" si="63"/>
        <v>4</v>
      </c>
      <c r="AB432" s="75">
        <f t="shared" si="63"/>
        <v>0</v>
      </c>
      <c r="AC432" s="75">
        <f t="shared" si="63"/>
        <v>5</v>
      </c>
      <c r="AD432" s="75">
        <f t="shared" si="63"/>
        <v>0</v>
      </c>
      <c r="AE432" s="75">
        <f t="shared" si="63"/>
        <v>0</v>
      </c>
      <c r="AF432" s="75">
        <f t="shared" si="63"/>
        <v>6</v>
      </c>
      <c r="AG432" s="75">
        <f t="shared" si="63"/>
        <v>15</v>
      </c>
      <c r="AH432" s="1"/>
    </row>
    <row r="433" spans="1:34" x14ac:dyDescent="1.1499999999999999">
      <c r="A433" s="269" t="s">
        <v>98</v>
      </c>
      <c r="B433" s="269"/>
      <c r="C433" s="3">
        <f>C432/5</f>
        <v>146</v>
      </c>
      <c r="D433" s="75">
        <f t="shared" ref="D433:AG433" si="64">D432/5</f>
        <v>30</v>
      </c>
      <c r="E433" s="75">
        <f t="shared" si="64"/>
        <v>0.84000000000000008</v>
      </c>
      <c r="F433" s="75">
        <f t="shared" si="64"/>
        <v>58.2</v>
      </c>
      <c r="G433" s="75">
        <f t="shared" si="64"/>
        <v>12.2</v>
      </c>
      <c r="H433" s="75">
        <f t="shared" si="64"/>
        <v>123.6</v>
      </c>
      <c r="I433" s="75">
        <f t="shared" si="64"/>
        <v>271.74400000000003</v>
      </c>
      <c r="J433" s="75">
        <f t="shared" si="64"/>
        <v>132</v>
      </c>
      <c r="K433" s="75">
        <f t="shared" si="64"/>
        <v>12</v>
      </c>
      <c r="L433" s="75">
        <f t="shared" si="64"/>
        <v>120</v>
      </c>
      <c r="M433" s="75">
        <f t="shared" si="64"/>
        <v>47.4</v>
      </c>
      <c r="N433" s="75">
        <f t="shared" si="64"/>
        <v>44.4</v>
      </c>
      <c r="O433" s="75">
        <f t="shared" si="64"/>
        <v>13.2</v>
      </c>
      <c r="P433" s="75">
        <f t="shared" si="64"/>
        <v>28.8</v>
      </c>
      <c r="Q433" s="75">
        <f t="shared" si="64"/>
        <v>150.19999999999999</v>
      </c>
      <c r="R433" s="75">
        <f t="shared" si="64"/>
        <v>105</v>
      </c>
      <c r="S433" s="75">
        <f t="shared" si="64"/>
        <v>0</v>
      </c>
      <c r="T433" s="75">
        <f t="shared" si="64"/>
        <v>15</v>
      </c>
      <c r="U433" s="75">
        <f t="shared" si="64"/>
        <v>2</v>
      </c>
      <c r="V433" s="75">
        <f t="shared" si="64"/>
        <v>20.98</v>
      </c>
      <c r="W433" s="75">
        <f t="shared" si="64"/>
        <v>19.600000000000001</v>
      </c>
      <c r="X433" s="75">
        <f t="shared" si="64"/>
        <v>33.200000000000003</v>
      </c>
      <c r="Y433" s="75">
        <f t="shared" si="64"/>
        <v>34.78</v>
      </c>
      <c r="Z433" s="75">
        <f t="shared" si="64"/>
        <v>44</v>
      </c>
      <c r="AA433" s="75">
        <f t="shared" si="64"/>
        <v>0.8</v>
      </c>
      <c r="AB433" s="75">
        <f t="shared" si="64"/>
        <v>0</v>
      </c>
      <c r="AC433" s="75">
        <f t="shared" si="64"/>
        <v>1</v>
      </c>
      <c r="AD433" s="75">
        <f t="shared" si="64"/>
        <v>0</v>
      </c>
      <c r="AE433" s="75">
        <f t="shared" si="64"/>
        <v>0</v>
      </c>
      <c r="AF433" s="75">
        <f t="shared" si="64"/>
        <v>1.2</v>
      </c>
      <c r="AG433" s="75">
        <f t="shared" si="64"/>
        <v>3</v>
      </c>
      <c r="AH433" s="1"/>
    </row>
    <row r="434" spans="1:34" ht="83.25" customHeight="1" x14ac:dyDescent="1.1499999999999999">
      <c r="A434" s="269" t="s">
        <v>160</v>
      </c>
      <c r="B434" s="269"/>
      <c r="C434" s="75">
        <f t="shared" ref="C434:AG434" si="65">C313+C339+C369+C397+C424</f>
        <v>669</v>
      </c>
      <c r="D434" s="75">
        <f t="shared" si="65"/>
        <v>150</v>
      </c>
      <c r="E434" s="75">
        <f t="shared" si="65"/>
        <v>19.2</v>
      </c>
      <c r="F434" s="75">
        <f t="shared" si="65"/>
        <v>309</v>
      </c>
      <c r="G434" s="75">
        <f t="shared" si="65"/>
        <v>71</v>
      </c>
      <c r="H434" s="75">
        <f t="shared" si="65"/>
        <v>624</v>
      </c>
      <c r="I434" s="75">
        <f t="shared" si="65"/>
        <v>1210.92</v>
      </c>
      <c r="J434" s="75">
        <f t="shared" si="65"/>
        <v>827</v>
      </c>
      <c r="K434" s="75">
        <f t="shared" si="65"/>
        <v>40</v>
      </c>
      <c r="L434" s="75">
        <f t="shared" si="65"/>
        <v>400</v>
      </c>
      <c r="M434" s="75">
        <f t="shared" si="65"/>
        <v>438</v>
      </c>
      <c r="N434" s="75">
        <f t="shared" si="65"/>
        <v>78</v>
      </c>
      <c r="O434" s="75">
        <f t="shared" si="65"/>
        <v>181</v>
      </c>
      <c r="P434" s="75">
        <f t="shared" si="65"/>
        <v>0</v>
      </c>
      <c r="Q434" s="75">
        <f t="shared" si="65"/>
        <v>763</v>
      </c>
      <c r="R434" s="75">
        <f t="shared" si="65"/>
        <v>325</v>
      </c>
      <c r="S434" s="75">
        <f t="shared" si="65"/>
        <v>187</v>
      </c>
      <c r="T434" s="75">
        <f t="shared" si="65"/>
        <v>55</v>
      </c>
      <c r="U434" s="75">
        <f t="shared" si="65"/>
        <v>42</v>
      </c>
      <c r="V434" s="75">
        <f t="shared" si="65"/>
        <v>90</v>
      </c>
      <c r="W434" s="75">
        <f t="shared" si="65"/>
        <v>117.3</v>
      </c>
      <c r="X434" s="75">
        <f t="shared" si="65"/>
        <v>6</v>
      </c>
      <c r="Y434" s="75">
        <f t="shared" si="65"/>
        <v>202</v>
      </c>
      <c r="Z434" s="75">
        <f t="shared" si="65"/>
        <v>170</v>
      </c>
      <c r="AA434" s="75">
        <f t="shared" si="65"/>
        <v>4</v>
      </c>
      <c r="AB434" s="75">
        <f t="shared" si="65"/>
        <v>4</v>
      </c>
      <c r="AC434" s="75">
        <f t="shared" si="65"/>
        <v>5</v>
      </c>
      <c r="AD434" s="75">
        <f t="shared" si="65"/>
        <v>24</v>
      </c>
      <c r="AE434" s="75">
        <f t="shared" si="65"/>
        <v>0</v>
      </c>
      <c r="AF434" s="75">
        <f t="shared" si="65"/>
        <v>6</v>
      </c>
      <c r="AG434" s="75">
        <f t="shared" si="65"/>
        <v>15</v>
      </c>
      <c r="AH434" s="1"/>
    </row>
    <row r="435" spans="1:34" ht="83.25" customHeight="1" x14ac:dyDescent="1.1499999999999999">
      <c r="A435" s="269" t="s">
        <v>98</v>
      </c>
      <c r="B435" s="269"/>
      <c r="C435" s="75">
        <f>C434/5</f>
        <v>133.80000000000001</v>
      </c>
      <c r="D435" s="75">
        <f t="shared" ref="D435:AG435" si="66">D434/5</f>
        <v>30</v>
      </c>
      <c r="E435" s="75">
        <f t="shared" si="66"/>
        <v>3.84</v>
      </c>
      <c r="F435" s="75">
        <f t="shared" si="66"/>
        <v>61.8</v>
      </c>
      <c r="G435" s="75">
        <f t="shared" si="66"/>
        <v>14.2</v>
      </c>
      <c r="H435" s="75">
        <f t="shared" si="66"/>
        <v>124.8</v>
      </c>
      <c r="I435" s="75">
        <f t="shared" si="66"/>
        <v>242.18400000000003</v>
      </c>
      <c r="J435" s="75">
        <f t="shared" si="66"/>
        <v>165.4</v>
      </c>
      <c r="K435" s="75">
        <f t="shared" si="66"/>
        <v>8</v>
      </c>
      <c r="L435" s="75">
        <f t="shared" si="66"/>
        <v>80</v>
      </c>
      <c r="M435" s="75">
        <f t="shared" si="66"/>
        <v>87.6</v>
      </c>
      <c r="N435" s="75">
        <f t="shared" si="66"/>
        <v>15.6</v>
      </c>
      <c r="O435" s="75">
        <f t="shared" si="66"/>
        <v>36.200000000000003</v>
      </c>
      <c r="P435" s="75">
        <f t="shared" si="66"/>
        <v>0</v>
      </c>
      <c r="Q435" s="75">
        <f t="shared" si="66"/>
        <v>152.6</v>
      </c>
      <c r="R435" s="75">
        <f t="shared" si="66"/>
        <v>65</v>
      </c>
      <c r="S435" s="75">
        <f t="shared" si="66"/>
        <v>37.4</v>
      </c>
      <c r="T435" s="75">
        <f t="shared" si="66"/>
        <v>11</v>
      </c>
      <c r="U435" s="75">
        <f t="shared" si="66"/>
        <v>8.4</v>
      </c>
      <c r="V435" s="75">
        <f t="shared" si="66"/>
        <v>18</v>
      </c>
      <c r="W435" s="75">
        <f t="shared" si="66"/>
        <v>23.46</v>
      </c>
      <c r="X435" s="75">
        <f t="shared" si="66"/>
        <v>1.2</v>
      </c>
      <c r="Y435" s="75">
        <f t="shared" si="66"/>
        <v>40.4</v>
      </c>
      <c r="Z435" s="75">
        <f t="shared" si="66"/>
        <v>34</v>
      </c>
      <c r="AA435" s="75">
        <f t="shared" si="66"/>
        <v>0.8</v>
      </c>
      <c r="AB435" s="75">
        <f t="shared" si="66"/>
        <v>0.8</v>
      </c>
      <c r="AC435" s="75">
        <f t="shared" si="66"/>
        <v>1</v>
      </c>
      <c r="AD435" s="75">
        <f t="shared" si="66"/>
        <v>4.8</v>
      </c>
      <c r="AE435" s="75">
        <f t="shared" si="66"/>
        <v>0</v>
      </c>
      <c r="AF435" s="75">
        <f t="shared" si="66"/>
        <v>1.2</v>
      </c>
      <c r="AG435" s="75">
        <f t="shared" si="66"/>
        <v>3</v>
      </c>
      <c r="AH435" s="1"/>
    </row>
    <row r="436" spans="1:34" x14ac:dyDescent="1.1499999999999999">
      <c r="A436" s="269" t="s">
        <v>157</v>
      </c>
      <c r="B436" s="269"/>
      <c r="C436" s="3">
        <f>C430+C432+C434</f>
        <v>2153</v>
      </c>
      <c r="D436" s="75">
        <f t="shared" ref="D436:AG436" si="67">D430+D432+D434</f>
        <v>450</v>
      </c>
      <c r="E436" s="75">
        <f t="shared" si="67"/>
        <v>53.599999999999994</v>
      </c>
      <c r="F436" s="75">
        <f t="shared" si="67"/>
        <v>864</v>
      </c>
      <c r="G436" s="75">
        <f t="shared" si="67"/>
        <v>203</v>
      </c>
      <c r="H436" s="75">
        <f t="shared" si="67"/>
        <v>2058</v>
      </c>
      <c r="I436" s="75">
        <f t="shared" si="67"/>
        <v>4031.3599999999997</v>
      </c>
      <c r="J436" s="75">
        <f t="shared" si="67"/>
        <v>2154</v>
      </c>
      <c r="K436" s="75">
        <f t="shared" si="67"/>
        <v>140</v>
      </c>
      <c r="L436" s="75">
        <f t="shared" si="67"/>
        <v>1400</v>
      </c>
      <c r="M436" s="75">
        <f t="shared" si="67"/>
        <v>1090</v>
      </c>
      <c r="N436" s="75">
        <f t="shared" si="67"/>
        <v>401</v>
      </c>
      <c r="O436" s="75">
        <f t="shared" si="67"/>
        <v>388</v>
      </c>
      <c r="P436" s="75">
        <f t="shared" si="67"/>
        <v>216</v>
      </c>
      <c r="Q436" s="75">
        <f t="shared" si="67"/>
        <v>2419</v>
      </c>
      <c r="R436" s="75">
        <f t="shared" si="67"/>
        <v>1175</v>
      </c>
      <c r="S436" s="75">
        <f t="shared" si="67"/>
        <v>187</v>
      </c>
      <c r="T436" s="75">
        <f t="shared" si="67"/>
        <v>185</v>
      </c>
      <c r="U436" s="75">
        <f t="shared" si="67"/>
        <v>87</v>
      </c>
      <c r="V436" s="75">
        <f t="shared" si="67"/>
        <v>292.5</v>
      </c>
      <c r="W436" s="75">
        <f t="shared" si="67"/>
        <v>320.10000000000002</v>
      </c>
      <c r="X436" s="75">
        <f t="shared" si="67"/>
        <v>187.5</v>
      </c>
      <c r="Y436" s="75">
        <f t="shared" si="67"/>
        <v>570.70000000000005</v>
      </c>
      <c r="Z436" s="75">
        <f t="shared" si="67"/>
        <v>510</v>
      </c>
      <c r="AA436" s="75">
        <f t="shared" si="67"/>
        <v>12</v>
      </c>
      <c r="AB436" s="75">
        <f t="shared" si="67"/>
        <v>12</v>
      </c>
      <c r="AC436" s="75">
        <f t="shared" si="67"/>
        <v>15</v>
      </c>
      <c r="AD436" s="75">
        <f t="shared" si="67"/>
        <v>48</v>
      </c>
      <c r="AE436" s="75">
        <f t="shared" si="67"/>
        <v>0</v>
      </c>
      <c r="AF436" s="75">
        <f t="shared" si="67"/>
        <v>18</v>
      </c>
      <c r="AG436" s="75">
        <f t="shared" si="67"/>
        <v>45</v>
      </c>
      <c r="AH436" s="1"/>
    </row>
    <row r="437" spans="1:34" x14ac:dyDescent="1.1499999999999999">
      <c r="A437" s="269" t="s">
        <v>98</v>
      </c>
      <c r="B437" s="269"/>
      <c r="C437" s="22">
        <f>C436/15</f>
        <v>143.53333333333333</v>
      </c>
      <c r="D437" s="22">
        <f t="shared" ref="D437:AG437" si="68">D436/15</f>
        <v>30</v>
      </c>
      <c r="E437" s="22">
        <f t="shared" si="68"/>
        <v>3.5733333333333328</v>
      </c>
      <c r="F437" s="22">
        <f t="shared" si="68"/>
        <v>57.6</v>
      </c>
      <c r="G437" s="22">
        <f t="shared" si="68"/>
        <v>13.533333333333333</v>
      </c>
      <c r="H437" s="22">
        <f t="shared" si="68"/>
        <v>137.19999999999999</v>
      </c>
      <c r="I437" s="22">
        <f t="shared" si="68"/>
        <v>268.75733333333329</v>
      </c>
      <c r="J437" s="22">
        <f t="shared" si="68"/>
        <v>143.6</v>
      </c>
      <c r="K437" s="22">
        <f t="shared" si="68"/>
        <v>9.3333333333333339</v>
      </c>
      <c r="L437" s="22">
        <f t="shared" si="68"/>
        <v>93.333333333333329</v>
      </c>
      <c r="M437" s="22">
        <f t="shared" si="68"/>
        <v>72.666666666666671</v>
      </c>
      <c r="N437" s="22">
        <f t="shared" si="68"/>
        <v>26.733333333333334</v>
      </c>
      <c r="O437" s="22">
        <f t="shared" si="68"/>
        <v>25.866666666666667</v>
      </c>
      <c r="P437" s="22">
        <f t="shared" si="68"/>
        <v>14.4</v>
      </c>
      <c r="Q437" s="22">
        <f t="shared" si="68"/>
        <v>161.26666666666668</v>
      </c>
      <c r="R437" s="22">
        <f t="shared" si="68"/>
        <v>78.333333333333329</v>
      </c>
      <c r="S437" s="22">
        <f t="shared" si="68"/>
        <v>12.466666666666667</v>
      </c>
      <c r="T437" s="22">
        <f t="shared" si="68"/>
        <v>12.333333333333334</v>
      </c>
      <c r="U437" s="22">
        <f t="shared" si="68"/>
        <v>5.8</v>
      </c>
      <c r="V437" s="22">
        <f t="shared" si="68"/>
        <v>19.5</v>
      </c>
      <c r="W437" s="22">
        <f t="shared" si="68"/>
        <v>21.34</v>
      </c>
      <c r="X437" s="22">
        <f t="shared" si="68"/>
        <v>12.5</v>
      </c>
      <c r="Y437" s="22">
        <f t="shared" si="68"/>
        <v>38.046666666666667</v>
      </c>
      <c r="Z437" s="22">
        <f t="shared" si="68"/>
        <v>34</v>
      </c>
      <c r="AA437" s="22">
        <f t="shared" si="68"/>
        <v>0.8</v>
      </c>
      <c r="AB437" s="22">
        <f t="shared" si="68"/>
        <v>0.8</v>
      </c>
      <c r="AC437" s="22">
        <f t="shared" si="68"/>
        <v>1</v>
      </c>
      <c r="AD437" s="22">
        <f t="shared" si="68"/>
        <v>3.2</v>
      </c>
      <c r="AE437" s="22">
        <f t="shared" si="68"/>
        <v>0</v>
      </c>
      <c r="AF437" s="22">
        <f t="shared" si="68"/>
        <v>1.2</v>
      </c>
      <c r="AG437" s="22">
        <f t="shared" si="68"/>
        <v>3</v>
      </c>
      <c r="AH437" s="1"/>
    </row>
    <row r="438" spans="1:34" s="94" customFormat="1" x14ac:dyDescent="1.1499999999999999">
      <c r="A438" s="266" t="s">
        <v>99</v>
      </c>
      <c r="B438" s="266"/>
      <c r="C438" s="69">
        <v>120</v>
      </c>
      <c r="D438" s="69">
        <v>72</v>
      </c>
      <c r="E438" s="69">
        <v>12</v>
      </c>
      <c r="F438" s="69">
        <v>30</v>
      </c>
      <c r="G438" s="69">
        <v>12</v>
      </c>
      <c r="H438" s="69">
        <v>112.2</v>
      </c>
      <c r="I438" s="69">
        <v>192</v>
      </c>
      <c r="J438" s="69">
        <v>111</v>
      </c>
      <c r="K438" s="69">
        <v>12</v>
      </c>
      <c r="L438" s="69">
        <v>120</v>
      </c>
      <c r="M438" s="69">
        <v>46.8</v>
      </c>
      <c r="N438" s="69">
        <v>31.8</v>
      </c>
      <c r="O438" s="69">
        <v>46.2</v>
      </c>
      <c r="P438" s="69">
        <v>24</v>
      </c>
      <c r="Q438" s="69">
        <v>210</v>
      </c>
      <c r="R438" s="69">
        <v>108</v>
      </c>
      <c r="S438" s="69">
        <v>36</v>
      </c>
      <c r="T438" s="69">
        <v>9</v>
      </c>
      <c r="U438" s="69">
        <v>6</v>
      </c>
      <c r="V438" s="69">
        <v>21</v>
      </c>
      <c r="W438" s="69">
        <v>10.8</v>
      </c>
      <c r="X438" s="69">
        <v>24</v>
      </c>
      <c r="Y438" s="69">
        <v>21</v>
      </c>
      <c r="Z438" s="69">
        <v>9</v>
      </c>
      <c r="AA438" s="86">
        <v>1.2</v>
      </c>
      <c r="AB438" s="69">
        <v>0.72</v>
      </c>
      <c r="AC438" s="69">
        <v>1.2</v>
      </c>
      <c r="AD438" s="69">
        <v>2.4</v>
      </c>
      <c r="AE438" s="69">
        <v>0.18</v>
      </c>
      <c r="AF438" s="69">
        <v>1.2</v>
      </c>
      <c r="AG438" s="69">
        <v>3</v>
      </c>
      <c r="AH438" s="88"/>
    </row>
    <row r="439" spans="1:34" s="95" customFormat="1" x14ac:dyDescent="1.1499999999999999">
      <c r="A439" s="267" t="s">
        <v>100</v>
      </c>
      <c r="B439" s="267"/>
      <c r="C439" s="89">
        <f>C437*100/C438</f>
        <v>119.61111111111111</v>
      </c>
      <c r="D439" s="89">
        <f t="shared" ref="D439:AG439" si="69">D437*100/D438</f>
        <v>41.666666666666664</v>
      </c>
      <c r="E439" s="89">
        <f t="shared" si="69"/>
        <v>29.777777777777771</v>
      </c>
      <c r="F439" s="89">
        <f t="shared" si="69"/>
        <v>192</v>
      </c>
      <c r="G439" s="89">
        <f t="shared" si="69"/>
        <v>112.77777777777777</v>
      </c>
      <c r="H439" s="89">
        <f t="shared" si="69"/>
        <v>122.28163992869874</v>
      </c>
      <c r="I439" s="89">
        <f t="shared" si="69"/>
        <v>139.97777777777776</v>
      </c>
      <c r="J439" s="89">
        <f t="shared" si="69"/>
        <v>129.36936936936937</v>
      </c>
      <c r="K439" s="89">
        <f t="shared" si="69"/>
        <v>77.777777777777786</v>
      </c>
      <c r="L439" s="89">
        <f t="shared" si="69"/>
        <v>77.777777777777771</v>
      </c>
      <c r="M439" s="89">
        <f t="shared" si="69"/>
        <v>155.27065527065528</v>
      </c>
      <c r="N439" s="89">
        <f t="shared" si="69"/>
        <v>84.067085953878404</v>
      </c>
      <c r="O439" s="89">
        <f t="shared" si="69"/>
        <v>55.988455988455982</v>
      </c>
      <c r="P439" s="89">
        <f t="shared" si="69"/>
        <v>60</v>
      </c>
      <c r="Q439" s="89">
        <f t="shared" si="69"/>
        <v>76.793650793650798</v>
      </c>
      <c r="R439" s="89">
        <f t="shared" si="69"/>
        <v>72.53086419753086</v>
      </c>
      <c r="S439" s="89">
        <f t="shared" si="69"/>
        <v>34.629629629629633</v>
      </c>
      <c r="T439" s="89">
        <f t="shared" si="69"/>
        <v>137.03703703703707</v>
      </c>
      <c r="U439" s="89">
        <f t="shared" si="69"/>
        <v>96.666666666666671</v>
      </c>
      <c r="V439" s="89">
        <f t="shared" si="69"/>
        <v>92.857142857142861</v>
      </c>
      <c r="W439" s="89">
        <f t="shared" si="69"/>
        <v>197.59259259259258</v>
      </c>
      <c r="X439" s="89">
        <f t="shared" si="69"/>
        <v>52.083333333333336</v>
      </c>
      <c r="Y439" s="89">
        <f t="shared" si="69"/>
        <v>181.17460317460316</v>
      </c>
      <c r="Z439" s="89">
        <f t="shared" si="69"/>
        <v>377.77777777777777</v>
      </c>
      <c r="AA439" s="89">
        <f t="shared" si="69"/>
        <v>66.666666666666671</v>
      </c>
      <c r="AB439" s="89">
        <f t="shared" si="69"/>
        <v>111.11111111111111</v>
      </c>
      <c r="AC439" s="89">
        <f t="shared" si="69"/>
        <v>83.333333333333343</v>
      </c>
      <c r="AD439" s="89">
        <f t="shared" si="69"/>
        <v>133.33333333333334</v>
      </c>
      <c r="AE439" s="89">
        <f t="shared" si="69"/>
        <v>0</v>
      </c>
      <c r="AF439" s="89">
        <f t="shared" si="69"/>
        <v>100</v>
      </c>
      <c r="AG439" s="89">
        <f t="shared" si="69"/>
        <v>100</v>
      </c>
      <c r="AH439" s="90"/>
    </row>
    <row r="440" spans="1:34" x14ac:dyDescent="1.1499999999999999">
      <c r="A440" s="1"/>
      <c r="B440" s="1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52"/>
      <c r="O440" s="5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B440" s="12"/>
      <c r="AC440" s="12"/>
      <c r="AD440" s="12"/>
      <c r="AE440" s="12"/>
      <c r="AF440" s="12"/>
      <c r="AG440" s="12"/>
      <c r="AH440" s="1"/>
    </row>
    <row r="441" spans="1:34" x14ac:dyDescent="1.1499999999999999">
      <c r="A441" s="1"/>
      <c r="B441" s="1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52"/>
      <c r="O441" s="5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B441" s="12"/>
      <c r="AC441" s="12"/>
      <c r="AD441" s="12"/>
      <c r="AE441" s="12"/>
      <c r="AF441" s="12"/>
      <c r="AG441" s="12"/>
      <c r="AH441" s="1"/>
    </row>
    <row r="442" spans="1:34" x14ac:dyDescent="1.1499999999999999">
      <c r="A442" s="1"/>
      <c r="B442" s="1"/>
      <c r="C442" s="12"/>
      <c r="D442" s="12"/>
      <c r="E442" s="12"/>
      <c r="F442" s="12"/>
      <c r="G442" s="12"/>
      <c r="H442" s="12"/>
      <c r="I442" s="12"/>
      <c r="J442" s="12"/>
      <c r="K442" s="12"/>
      <c r="L442" s="52"/>
      <c r="M442" s="52"/>
      <c r="N442" s="52"/>
      <c r="O442" s="5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B442" s="12"/>
      <c r="AC442" s="12"/>
      <c r="AD442" s="12"/>
      <c r="AE442" s="12"/>
      <c r="AF442" s="12"/>
      <c r="AG442" s="12"/>
      <c r="AH442" s="1"/>
    </row>
    <row r="443" spans="1:34" x14ac:dyDescent="1.1499999999999999">
      <c r="A443" s="12"/>
      <c r="B443" s="1"/>
      <c r="C443" s="12"/>
      <c r="D443" s="12"/>
      <c r="E443" s="12"/>
      <c r="F443" s="12"/>
      <c r="G443" s="12"/>
      <c r="H443" s="12"/>
      <c r="I443" s="12"/>
      <c r="J443" s="12"/>
      <c r="K443" s="12"/>
      <c r="L443" s="52"/>
      <c r="M443" s="5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B443" s="12"/>
      <c r="AC443" s="12"/>
      <c r="AD443" s="12"/>
      <c r="AE443" s="12"/>
      <c r="AF443" s="12"/>
      <c r="AG443" s="12"/>
      <c r="AH443" s="1"/>
    </row>
    <row r="444" spans="1:34" x14ac:dyDescent="1.1499999999999999">
      <c r="A444" s="12"/>
      <c r="B444" s="1"/>
      <c r="C444" s="12"/>
      <c r="D444" s="12"/>
      <c r="E444" s="12"/>
      <c r="F444" s="12"/>
      <c r="G444" s="12"/>
      <c r="H444" s="12"/>
      <c r="I444" s="12"/>
      <c r="J444" s="12"/>
      <c r="K444" s="12"/>
      <c r="L444" s="52"/>
      <c r="M444" s="5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B444" s="12"/>
      <c r="AC444" s="12"/>
      <c r="AD444" s="12"/>
      <c r="AE444" s="12"/>
      <c r="AF444" s="12"/>
      <c r="AG444" s="12"/>
      <c r="AH444" s="1"/>
    </row>
    <row r="445" spans="1:34" x14ac:dyDescent="1.1499999999999999">
      <c r="A445" s="12"/>
      <c r="B445" s="1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AB445" s="12"/>
      <c r="AC445" s="12"/>
      <c r="AD445" s="12"/>
      <c r="AE445" s="12"/>
      <c r="AF445" s="12"/>
      <c r="AG445" s="12"/>
      <c r="AH445" s="1"/>
    </row>
    <row r="446" spans="1:34" x14ac:dyDescent="1.1499999999999999">
      <c r="A446" s="12"/>
      <c r="B446" s="1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AB446" s="12"/>
      <c r="AC446" s="12"/>
      <c r="AD446" s="12"/>
      <c r="AE446" s="12"/>
      <c r="AF446" s="12"/>
      <c r="AG446" s="12"/>
      <c r="AH446" s="1"/>
    </row>
    <row r="447" spans="1:34" x14ac:dyDescent="1.1499999999999999">
      <c r="A447" s="12"/>
      <c r="B447" s="1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AB447" s="12"/>
      <c r="AC447" s="12"/>
      <c r="AD447" s="12"/>
      <c r="AE447" s="12"/>
      <c r="AF447" s="12"/>
      <c r="AG447" s="12"/>
      <c r="AH447" s="1"/>
    </row>
    <row r="448" spans="1:34" x14ac:dyDescent="1.1499999999999999">
      <c r="M448" s="12"/>
      <c r="N448" s="12"/>
      <c r="O448" s="12"/>
      <c r="P448" s="12"/>
      <c r="Q448" s="12"/>
      <c r="AB448" s="12"/>
      <c r="AC448" s="12"/>
      <c r="AD448" s="12"/>
      <c r="AE448" s="12"/>
      <c r="AF448" s="12"/>
      <c r="AG448" s="12"/>
    </row>
    <row r="449" spans="1:33" x14ac:dyDescent="1.1499999999999999">
      <c r="M449" s="12"/>
      <c r="N449" s="12"/>
      <c r="O449" s="12"/>
      <c r="P449" s="12"/>
      <c r="Q449" s="12"/>
      <c r="AB449" s="12"/>
      <c r="AC449" s="12"/>
      <c r="AD449" s="12"/>
      <c r="AE449" s="12"/>
      <c r="AF449" s="12"/>
      <c r="AG449" s="12"/>
    </row>
    <row r="450" spans="1:33" x14ac:dyDescent="1.1499999999999999">
      <c r="M450" s="12"/>
      <c r="N450" s="12"/>
      <c r="O450" s="12"/>
      <c r="P450" s="12"/>
      <c r="Q450" s="12"/>
      <c r="AB450" s="12"/>
      <c r="AC450" s="12"/>
      <c r="AD450" s="12"/>
      <c r="AE450" s="12"/>
      <c r="AF450" s="12"/>
      <c r="AG450" s="12"/>
    </row>
    <row r="451" spans="1:33" x14ac:dyDescent="1.1499999999999999">
      <c r="M451" s="12"/>
      <c r="N451" s="12"/>
      <c r="O451" s="12"/>
      <c r="P451" s="12"/>
      <c r="Q451" s="12"/>
      <c r="AB451" s="12"/>
      <c r="AC451" s="12"/>
      <c r="AD451" s="12"/>
      <c r="AE451" s="12"/>
      <c r="AF451" s="12"/>
      <c r="AG451" s="12"/>
    </row>
    <row r="452" spans="1:33" x14ac:dyDescent="1.1499999999999999">
      <c r="M452" s="12"/>
      <c r="N452" s="12"/>
      <c r="O452" s="12"/>
      <c r="P452" s="12"/>
      <c r="Q452" s="12"/>
      <c r="AB452" s="12"/>
      <c r="AC452" s="12"/>
      <c r="AD452" s="12"/>
      <c r="AE452" s="12"/>
      <c r="AF452" s="12"/>
      <c r="AG452" s="12"/>
    </row>
    <row r="453" spans="1:33" x14ac:dyDescent="1.1499999999999999">
      <c r="M453" s="12"/>
      <c r="N453" s="12"/>
      <c r="O453" s="12"/>
      <c r="P453" s="12"/>
      <c r="Q453" s="12"/>
      <c r="AB453" s="12"/>
      <c r="AC453" s="12"/>
      <c r="AD453" s="12"/>
      <c r="AE453" s="12"/>
      <c r="AF453" s="12"/>
      <c r="AG453" s="12"/>
    </row>
    <row r="454" spans="1:33" x14ac:dyDescent="1.1499999999999999">
      <c r="M454" s="12"/>
      <c r="N454" s="12"/>
      <c r="O454" s="12"/>
      <c r="P454" s="12"/>
      <c r="Q454" s="12"/>
      <c r="AB454" s="12"/>
      <c r="AC454" s="12"/>
      <c r="AD454" s="12"/>
      <c r="AE454" s="12"/>
      <c r="AF454" s="12"/>
      <c r="AG454" s="12"/>
    </row>
    <row r="455" spans="1:33" x14ac:dyDescent="1.1499999999999999">
      <c r="M455" s="12"/>
      <c r="N455" s="12"/>
      <c r="O455" s="12"/>
      <c r="P455" s="12"/>
      <c r="Q455" s="12"/>
      <c r="AB455" s="12"/>
      <c r="AC455" s="12"/>
      <c r="AD455" s="12"/>
      <c r="AE455" s="12"/>
      <c r="AF455" s="12"/>
      <c r="AG455" s="12"/>
    </row>
    <row r="456" spans="1:33" x14ac:dyDescent="1.1499999999999999">
      <c r="M456" s="12"/>
      <c r="N456" s="12"/>
      <c r="O456" s="12"/>
      <c r="P456" s="12"/>
      <c r="Q456" s="12"/>
      <c r="AB456" s="12"/>
      <c r="AC456" s="12"/>
      <c r="AD456" s="12"/>
      <c r="AE456" s="12"/>
      <c r="AF456" s="12"/>
      <c r="AG456" s="12"/>
    </row>
    <row r="457" spans="1:33" x14ac:dyDescent="1.1499999999999999">
      <c r="M457" s="12"/>
      <c r="N457" s="12"/>
      <c r="O457" s="12"/>
      <c r="P457" s="12"/>
      <c r="Q457" s="12"/>
      <c r="AB457" s="12"/>
      <c r="AC457" s="12"/>
      <c r="AD457" s="12"/>
      <c r="AE457" s="12"/>
      <c r="AF457" s="12"/>
      <c r="AG457" s="12"/>
    </row>
    <row r="458" spans="1:33" x14ac:dyDescent="1.1499999999999999">
      <c r="M458" s="268"/>
      <c r="N458" s="268"/>
      <c r="O458" s="268"/>
      <c r="P458" s="12"/>
      <c r="Q458" s="12"/>
      <c r="AB458" s="12"/>
      <c r="AC458" s="12"/>
      <c r="AD458" s="12"/>
      <c r="AE458" s="12"/>
      <c r="AF458" s="12"/>
      <c r="AG458" s="12"/>
    </row>
    <row r="459" spans="1:33" x14ac:dyDescent="1.1499999999999999">
      <c r="A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68"/>
      <c r="N459" s="268"/>
      <c r="O459" s="268"/>
      <c r="P459" s="12"/>
      <c r="Q459" s="12"/>
      <c r="AB459" s="12"/>
      <c r="AC459" s="12"/>
      <c r="AD459" s="12"/>
      <c r="AE459" s="12"/>
      <c r="AF459" s="12"/>
      <c r="AG459" s="12"/>
    </row>
    <row r="460" spans="1:33" x14ac:dyDescent="1.1499999999999999">
      <c r="A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68"/>
      <c r="N460" s="268"/>
      <c r="O460" s="268"/>
      <c r="AB460" s="12"/>
      <c r="AC460" s="12"/>
      <c r="AD460" s="12"/>
      <c r="AE460" s="12"/>
      <c r="AF460" s="12"/>
      <c r="AG460" s="12"/>
    </row>
    <row r="461" spans="1:33" x14ac:dyDescent="1.1499999999999999">
      <c r="A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68"/>
      <c r="N461" s="268"/>
      <c r="O461" s="268"/>
      <c r="AB461" s="12"/>
      <c r="AC461" s="12"/>
      <c r="AD461" s="12"/>
      <c r="AE461" s="12"/>
      <c r="AF461" s="12"/>
      <c r="AG461" s="12"/>
    </row>
    <row r="462" spans="1:33" x14ac:dyDescent="1.1499999999999999">
      <c r="A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68"/>
      <c r="N462" s="268"/>
      <c r="O462" s="268"/>
      <c r="AB462" s="12"/>
      <c r="AC462" s="12"/>
      <c r="AD462" s="12"/>
      <c r="AE462" s="12"/>
      <c r="AF462" s="12"/>
      <c r="AG462" s="12"/>
    </row>
    <row r="463" spans="1:33" x14ac:dyDescent="1.1499999999999999">
      <c r="A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68"/>
      <c r="N463" s="268"/>
      <c r="O463" s="268"/>
      <c r="AB463" s="12"/>
      <c r="AC463" s="12"/>
      <c r="AD463" s="12"/>
      <c r="AE463" s="12"/>
      <c r="AF463" s="12"/>
      <c r="AG463" s="12"/>
    </row>
    <row r="464" spans="1:33" x14ac:dyDescent="1.1499999999999999">
      <c r="A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68"/>
      <c r="N464" s="268"/>
      <c r="O464" s="268"/>
      <c r="AB464" s="12"/>
      <c r="AC464" s="12"/>
      <c r="AD464" s="12"/>
      <c r="AE464" s="12"/>
      <c r="AF464" s="12"/>
      <c r="AG464" s="12"/>
    </row>
    <row r="465" spans="1:33" x14ac:dyDescent="1.1499999999999999">
      <c r="A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68"/>
      <c r="N465" s="268"/>
      <c r="O465" s="268"/>
      <c r="AB465" s="12"/>
      <c r="AC465" s="12"/>
      <c r="AD465" s="12"/>
      <c r="AE465" s="12"/>
      <c r="AF465" s="12"/>
      <c r="AG465" s="12"/>
    </row>
    <row r="466" spans="1:33" x14ac:dyDescent="1.1499999999999999">
      <c r="A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68"/>
      <c r="N466" s="268"/>
      <c r="O466" s="268"/>
      <c r="AB466" s="12"/>
      <c r="AC466" s="12"/>
      <c r="AD466" s="12"/>
      <c r="AE466" s="12"/>
      <c r="AF466" s="12"/>
      <c r="AG466" s="12"/>
    </row>
    <row r="467" spans="1:33" x14ac:dyDescent="1.1499999999999999">
      <c r="A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68"/>
      <c r="N467" s="268"/>
      <c r="O467" s="268"/>
      <c r="AB467" s="12"/>
      <c r="AC467" s="12"/>
      <c r="AD467" s="12"/>
      <c r="AE467" s="12"/>
      <c r="AF467" s="12"/>
      <c r="AG467" s="12"/>
    </row>
    <row r="468" spans="1:33" x14ac:dyDescent="1.1499999999999999">
      <c r="A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68"/>
      <c r="N468" s="268"/>
      <c r="O468" s="268"/>
      <c r="AB468" s="12"/>
      <c r="AC468" s="12"/>
      <c r="AD468" s="12"/>
      <c r="AE468" s="12"/>
      <c r="AF468" s="12"/>
      <c r="AG468" s="12"/>
    </row>
    <row r="469" spans="1:33" x14ac:dyDescent="1.1499999999999999">
      <c r="A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68"/>
      <c r="N469" s="268"/>
      <c r="O469" s="268"/>
      <c r="AB469" s="12"/>
      <c r="AC469" s="12"/>
      <c r="AD469" s="12"/>
      <c r="AE469" s="12"/>
      <c r="AF469" s="12"/>
      <c r="AG469" s="12"/>
    </row>
    <row r="470" spans="1:33" x14ac:dyDescent="1.1499999999999999">
      <c r="A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68"/>
      <c r="N470" s="268"/>
      <c r="O470" s="268"/>
      <c r="AB470" s="12"/>
      <c r="AC470" s="12"/>
      <c r="AD470" s="12"/>
      <c r="AE470" s="12"/>
      <c r="AF470" s="12"/>
      <c r="AG470" s="12"/>
    </row>
    <row r="471" spans="1:33" x14ac:dyDescent="1.1499999999999999">
      <c r="A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68"/>
      <c r="N471" s="268"/>
      <c r="O471" s="268"/>
      <c r="AB471" s="12"/>
      <c r="AC471" s="12"/>
      <c r="AD471" s="12"/>
      <c r="AE471" s="12"/>
      <c r="AF471" s="12"/>
      <c r="AG471" s="12"/>
    </row>
    <row r="472" spans="1:33" x14ac:dyDescent="1.1499999999999999">
      <c r="A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68"/>
      <c r="N472" s="268"/>
      <c r="O472" s="268"/>
      <c r="AB472" s="12"/>
      <c r="AC472" s="12"/>
      <c r="AD472" s="12"/>
      <c r="AE472" s="12"/>
      <c r="AF472" s="12"/>
      <c r="AG472" s="12"/>
    </row>
    <row r="473" spans="1:33" x14ac:dyDescent="1.1499999999999999">
      <c r="A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12"/>
      <c r="N473" s="12"/>
      <c r="O473" s="12"/>
      <c r="AB473" s="12"/>
      <c r="AC473" s="12"/>
      <c r="AD473" s="12"/>
      <c r="AE473" s="12"/>
      <c r="AF473" s="12"/>
      <c r="AG473" s="12"/>
    </row>
    <row r="474" spans="1:33" x14ac:dyDescent="1.1499999999999999">
      <c r="A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12"/>
      <c r="N474" s="12"/>
      <c r="O474" s="12"/>
      <c r="AB474" s="12"/>
      <c r="AC474" s="12"/>
      <c r="AD474" s="12"/>
      <c r="AE474" s="12"/>
      <c r="AF474" s="12"/>
      <c r="AG474" s="12"/>
    </row>
    <row r="475" spans="1:33" x14ac:dyDescent="1.1499999999999999">
      <c r="A475" s="29"/>
      <c r="M475" s="12"/>
      <c r="N475" s="12"/>
      <c r="O475" s="12"/>
      <c r="AB475" s="12"/>
      <c r="AC475" s="12"/>
      <c r="AD475" s="12"/>
      <c r="AE475" s="12"/>
      <c r="AF475" s="12"/>
      <c r="AG475" s="12"/>
    </row>
    <row r="476" spans="1:33" x14ac:dyDescent="1.1499999999999999">
      <c r="M476" s="12"/>
      <c r="N476" s="12"/>
      <c r="O476" s="12"/>
      <c r="AB476" s="12"/>
      <c r="AC476" s="12"/>
      <c r="AD476" s="12"/>
      <c r="AE476" s="12"/>
      <c r="AF476" s="12"/>
      <c r="AG476" s="12"/>
    </row>
    <row r="477" spans="1:33" x14ac:dyDescent="1.1499999999999999">
      <c r="M477" s="12"/>
      <c r="N477" s="12"/>
      <c r="O477" s="12"/>
      <c r="AB477" s="12"/>
      <c r="AC477" s="12"/>
      <c r="AD477" s="12"/>
      <c r="AE477" s="12"/>
      <c r="AF477" s="12"/>
      <c r="AG477" s="12"/>
    </row>
    <row r="478" spans="1:33" x14ac:dyDescent="1.1499999999999999">
      <c r="A478" s="29"/>
      <c r="M478" s="12"/>
      <c r="N478" s="12"/>
      <c r="O478" s="12"/>
      <c r="AB478" s="12"/>
      <c r="AC478" s="12"/>
      <c r="AD478" s="12"/>
      <c r="AE478" s="12"/>
      <c r="AF478" s="12"/>
      <c r="AG478" s="12"/>
    </row>
    <row r="479" spans="1:33" x14ac:dyDescent="1.1499999999999999">
      <c r="A479" s="29"/>
      <c r="M479" s="12"/>
      <c r="N479" s="12"/>
      <c r="O479" s="12"/>
      <c r="AB479" s="12"/>
      <c r="AC479" s="12"/>
      <c r="AD479" s="12"/>
      <c r="AE479" s="12"/>
      <c r="AF479" s="12"/>
      <c r="AG479" s="12"/>
    </row>
    <row r="480" spans="1:33" x14ac:dyDescent="1.1499999999999999">
      <c r="A480" s="29"/>
      <c r="M480" s="12"/>
      <c r="N480" s="12"/>
      <c r="O480" s="12"/>
      <c r="AB480" s="12"/>
      <c r="AC480" s="12"/>
      <c r="AD480" s="12"/>
      <c r="AE480" s="12"/>
      <c r="AF480" s="12"/>
      <c r="AG480" s="12"/>
    </row>
    <row r="481" spans="1:33" x14ac:dyDescent="1.1499999999999999">
      <c r="A481" s="29"/>
      <c r="M481" s="12"/>
      <c r="N481" s="12"/>
      <c r="O481" s="12"/>
      <c r="AB481" s="12"/>
      <c r="AC481" s="12"/>
      <c r="AD481" s="12"/>
      <c r="AE481" s="12"/>
      <c r="AF481" s="12"/>
      <c r="AG481" s="12"/>
    </row>
    <row r="482" spans="1:33" x14ac:dyDescent="1.1499999999999999">
      <c r="A482" s="29"/>
      <c r="M482" s="12"/>
      <c r="N482" s="12"/>
      <c r="O482" s="12"/>
      <c r="AB482" s="12"/>
      <c r="AC482" s="12"/>
      <c r="AD482" s="12"/>
      <c r="AE482" s="12"/>
      <c r="AF482" s="12"/>
      <c r="AG482" s="12"/>
    </row>
    <row r="483" spans="1:33" x14ac:dyDescent="1.1499999999999999">
      <c r="A483" s="29"/>
      <c r="M483" s="12"/>
      <c r="N483" s="12"/>
      <c r="O483" s="12"/>
      <c r="AB483" s="12"/>
      <c r="AC483" s="12"/>
      <c r="AD483" s="12"/>
      <c r="AE483" s="12"/>
      <c r="AF483" s="12"/>
      <c r="AG483" s="12"/>
    </row>
    <row r="484" spans="1:33" x14ac:dyDescent="1.1499999999999999">
      <c r="A484" s="29"/>
      <c r="M484" s="12"/>
      <c r="N484" s="12"/>
      <c r="O484" s="12"/>
      <c r="AB484" s="12"/>
      <c r="AC484" s="12"/>
      <c r="AD484" s="12"/>
      <c r="AE484" s="12"/>
      <c r="AF484" s="12"/>
      <c r="AG484" s="12"/>
    </row>
    <row r="485" spans="1:33" x14ac:dyDescent="1.1499999999999999">
      <c r="A485" s="29"/>
      <c r="M485" s="12"/>
      <c r="N485" s="12"/>
      <c r="O485" s="12"/>
      <c r="AB485" s="12"/>
      <c r="AC485" s="12"/>
      <c r="AD485" s="12"/>
      <c r="AE485" s="12"/>
      <c r="AF485" s="12"/>
      <c r="AG485" s="12"/>
    </row>
    <row r="486" spans="1:33" x14ac:dyDescent="1.1499999999999999">
      <c r="A486" s="29"/>
      <c r="M486" s="12"/>
      <c r="N486" s="12"/>
      <c r="O486" s="12"/>
      <c r="AB486" s="12"/>
      <c r="AC486" s="12"/>
      <c r="AD486" s="12"/>
      <c r="AE486" s="12"/>
      <c r="AF486" s="12"/>
      <c r="AG486" s="12"/>
    </row>
    <row r="487" spans="1:33" x14ac:dyDescent="1.1499999999999999">
      <c r="A487" s="29"/>
      <c r="M487" s="12"/>
      <c r="N487" s="12"/>
      <c r="O487" s="12"/>
      <c r="AB487" s="12"/>
      <c r="AC487" s="12"/>
      <c r="AD487" s="12"/>
      <c r="AE487" s="12"/>
      <c r="AF487" s="12"/>
      <c r="AG487" s="12"/>
    </row>
    <row r="488" spans="1:33" s="34" customFormat="1" x14ac:dyDescent="1.1499999999999999">
      <c r="A488" s="29"/>
      <c r="B488" s="29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12"/>
      <c r="N488" s="12"/>
      <c r="O488" s="12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24"/>
      <c r="AA488" s="1"/>
      <c r="AB488" s="23"/>
      <c r="AC488" s="23"/>
      <c r="AD488" s="23"/>
      <c r="AE488" s="23"/>
      <c r="AF488" s="23"/>
      <c r="AG488" s="24"/>
    </row>
    <row r="489" spans="1:33" x14ac:dyDescent="1.1499999999999999">
      <c r="A489" s="29"/>
      <c r="M489" s="12"/>
      <c r="N489" s="12"/>
      <c r="O489" s="12"/>
    </row>
    <row r="490" spans="1:33" x14ac:dyDescent="1.1499999999999999">
      <c r="A490" s="29"/>
      <c r="M490" s="12"/>
      <c r="N490" s="12"/>
      <c r="O490" s="12"/>
    </row>
    <row r="491" spans="1:33" x14ac:dyDescent="1.1499999999999999">
      <c r="M491" s="12"/>
      <c r="N491" s="12"/>
      <c r="O491" s="12"/>
    </row>
    <row r="492" spans="1:33" x14ac:dyDescent="1.1499999999999999">
      <c r="M492" s="12"/>
      <c r="N492" s="12"/>
      <c r="O492" s="12"/>
    </row>
    <row r="493" spans="1:33" x14ac:dyDescent="1.1499999999999999">
      <c r="M493" s="12"/>
      <c r="N493" s="12"/>
      <c r="O493" s="12"/>
    </row>
    <row r="494" spans="1:33" x14ac:dyDescent="1.1499999999999999">
      <c r="M494" s="12"/>
      <c r="N494" s="12"/>
      <c r="O494" s="12"/>
    </row>
    <row r="495" spans="1:33" x14ac:dyDescent="1.1499999999999999">
      <c r="M495" s="12"/>
      <c r="N495" s="12"/>
      <c r="O495" s="12"/>
    </row>
    <row r="496" spans="1:33" x14ac:dyDescent="1.1499999999999999">
      <c r="M496" s="12"/>
      <c r="N496" s="12"/>
      <c r="O496" s="12"/>
    </row>
    <row r="497" spans="1:33" x14ac:dyDescent="1.1499999999999999">
      <c r="M497" s="12"/>
      <c r="N497" s="12"/>
      <c r="O497" s="12"/>
    </row>
    <row r="498" spans="1:33" x14ac:dyDescent="1.1499999999999999">
      <c r="M498" s="12"/>
      <c r="N498" s="12"/>
      <c r="O498" s="12"/>
    </row>
    <row r="499" spans="1:33" x14ac:dyDescent="1.1499999999999999">
      <c r="M499" s="12"/>
      <c r="N499" s="12"/>
      <c r="O499" s="12"/>
    </row>
    <row r="500" spans="1:33" x14ac:dyDescent="1.1499999999999999">
      <c r="M500" s="12"/>
      <c r="N500" s="12"/>
      <c r="O500" s="12"/>
    </row>
    <row r="501" spans="1:33" x14ac:dyDescent="1.1499999999999999">
      <c r="M501" s="12"/>
      <c r="N501" s="12"/>
      <c r="O501" s="12"/>
    </row>
    <row r="502" spans="1:33" x14ac:dyDescent="1.1499999999999999">
      <c r="M502" s="12"/>
      <c r="N502" s="12"/>
      <c r="O502" s="12"/>
    </row>
    <row r="503" spans="1:33" x14ac:dyDescent="1.1499999999999999">
      <c r="M503" s="12"/>
      <c r="N503" s="12"/>
      <c r="O503" s="12"/>
    </row>
    <row r="504" spans="1:33" x14ac:dyDescent="1.1499999999999999">
      <c r="M504" s="12"/>
      <c r="N504" s="12"/>
      <c r="O504" s="12"/>
    </row>
    <row r="505" spans="1:33" x14ac:dyDescent="1.1499999999999999">
      <c r="N505" s="25"/>
      <c r="O505" s="26"/>
    </row>
    <row r="507" spans="1:33" x14ac:dyDescent="1.1499999999999999">
      <c r="A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53"/>
      <c r="AA507" s="29"/>
      <c r="AB507" s="29"/>
      <c r="AC507" s="29"/>
      <c r="AD507" s="29"/>
      <c r="AE507" s="29"/>
      <c r="AF507" s="29"/>
      <c r="AG507" s="29"/>
    </row>
    <row r="508" spans="1:33" x14ac:dyDescent="1.1499999999999999">
      <c r="A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53"/>
      <c r="AA508" s="29"/>
      <c r="AB508" s="29"/>
      <c r="AC508" s="29"/>
      <c r="AD508" s="29"/>
      <c r="AE508" s="29"/>
      <c r="AF508" s="29"/>
      <c r="AG508" s="29"/>
    </row>
    <row r="509" spans="1:33" x14ac:dyDescent="1.1499999999999999">
      <c r="A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53"/>
      <c r="AA509" s="29"/>
      <c r="AB509" s="29"/>
      <c r="AC509" s="29"/>
      <c r="AD509" s="29"/>
      <c r="AE509" s="29"/>
      <c r="AF509" s="29"/>
      <c r="AG509" s="29"/>
    </row>
    <row r="510" spans="1:33" x14ac:dyDescent="1.1499999999999999">
      <c r="A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53"/>
      <c r="AA510" s="29"/>
      <c r="AB510" s="29"/>
      <c r="AC510" s="29"/>
      <c r="AD510" s="29"/>
      <c r="AE510" s="29"/>
      <c r="AF510" s="29"/>
      <c r="AG510" s="29"/>
    </row>
    <row r="511" spans="1:33" x14ac:dyDescent="1.1499999999999999">
      <c r="A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53"/>
      <c r="AA511" s="29"/>
      <c r="AB511" s="29"/>
      <c r="AC511" s="29"/>
      <c r="AD511" s="29"/>
      <c r="AE511" s="29"/>
      <c r="AF511" s="29"/>
      <c r="AG511" s="29"/>
    </row>
    <row r="512" spans="1:33" x14ac:dyDescent="1.1499999999999999">
      <c r="A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53"/>
      <c r="AA512" s="29"/>
      <c r="AB512" s="29"/>
      <c r="AC512" s="29"/>
      <c r="AD512" s="29"/>
      <c r="AE512" s="29"/>
      <c r="AF512" s="29"/>
      <c r="AG512" s="29"/>
    </row>
    <row r="513" spans="1:33" x14ac:dyDescent="1.1499999999999999">
      <c r="A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53"/>
      <c r="AA513" s="29"/>
      <c r="AB513" s="29"/>
      <c r="AC513" s="29"/>
      <c r="AD513" s="29"/>
      <c r="AE513" s="29"/>
      <c r="AF513" s="29"/>
      <c r="AG513" s="29"/>
    </row>
    <row r="514" spans="1:33" x14ac:dyDescent="1.1499999999999999">
      <c r="A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53"/>
      <c r="AA514" s="29"/>
      <c r="AB514" s="29"/>
      <c r="AC514" s="29"/>
      <c r="AD514" s="29"/>
      <c r="AE514" s="29"/>
      <c r="AF514" s="29"/>
      <c r="AG514" s="29"/>
    </row>
    <row r="515" spans="1:33" x14ac:dyDescent="1.1499999999999999">
      <c r="A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53"/>
      <c r="AA515" s="29"/>
      <c r="AB515" s="29"/>
      <c r="AC515" s="29"/>
      <c r="AD515" s="29"/>
      <c r="AE515" s="29"/>
      <c r="AF515" s="29"/>
      <c r="AG515" s="29"/>
    </row>
    <row r="516" spans="1:33" x14ac:dyDescent="1.1499999999999999">
      <c r="A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53"/>
      <c r="AA516" s="29"/>
      <c r="AB516" s="29"/>
      <c r="AC516" s="29"/>
      <c r="AD516" s="29"/>
      <c r="AE516" s="29"/>
      <c r="AF516" s="29"/>
      <c r="AG516" s="29"/>
    </row>
    <row r="517" spans="1:33" x14ac:dyDescent="1.1499999999999999">
      <c r="A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53"/>
      <c r="AA517" s="29"/>
      <c r="AB517" s="29"/>
      <c r="AC517" s="29"/>
      <c r="AD517" s="29"/>
      <c r="AE517" s="29"/>
      <c r="AF517" s="29"/>
      <c r="AG517" s="29"/>
    </row>
    <row r="518" spans="1:33" x14ac:dyDescent="1.1499999999999999">
      <c r="A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53"/>
      <c r="AA518" s="29"/>
      <c r="AB518" s="29"/>
      <c r="AC518" s="29"/>
      <c r="AD518" s="29"/>
      <c r="AE518" s="29"/>
      <c r="AF518" s="29"/>
      <c r="AG518" s="29"/>
    </row>
    <row r="519" spans="1:33" x14ac:dyDescent="1.1499999999999999">
      <c r="A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53"/>
      <c r="AA519" s="29"/>
      <c r="AB519" s="29"/>
      <c r="AC519" s="29"/>
      <c r="AD519" s="29"/>
      <c r="AE519" s="29"/>
      <c r="AF519" s="29"/>
      <c r="AG519" s="29"/>
    </row>
    <row r="520" spans="1:33" x14ac:dyDescent="1.1499999999999999">
      <c r="A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53"/>
      <c r="AA520" s="29"/>
      <c r="AB520" s="29"/>
      <c r="AC520" s="29"/>
      <c r="AD520" s="29"/>
      <c r="AE520" s="29"/>
      <c r="AF520" s="29"/>
      <c r="AG520" s="29"/>
    </row>
    <row r="521" spans="1:33" x14ac:dyDescent="1.1499999999999999">
      <c r="A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53"/>
      <c r="AA521" s="29"/>
      <c r="AB521" s="29"/>
      <c r="AC521" s="29"/>
      <c r="AD521" s="29"/>
      <c r="AE521" s="29"/>
      <c r="AF521" s="29"/>
      <c r="AG521" s="29"/>
    </row>
    <row r="522" spans="1:33" x14ac:dyDescent="1.1499999999999999">
      <c r="A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53"/>
      <c r="AA522" s="29"/>
      <c r="AB522" s="29"/>
      <c r="AC522" s="29"/>
      <c r="AD522" s="29"/>
      <c r="AE522" s="29"/>
      <c r="AF522" s="29"/>
      <c r="AG522" s="29"/>
    </row>
    <row r="523" spans="1:33" x14ac:dyDescent="1.1499999999999999">
      <c r="A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53"/>
      <c r="AA523" s="29"/>
      <c r="AB523" s="29"/>
      <c r="AC523" s="29"/>
      <c r="AD523" s="29"/>
      <c r="AE523" s="29"/>
      <c r="AF523" s="29"/>
      <c r="AG523" s="29"/>
    </row>
    <row r="524" spans="1:33" x14ac:dyDescent="1.1499999999999999">
      <c r="A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53"/>
      <c r="AA524" s="29"/>
      <c r="AB524" s="29"/>
      <c r="AC524" s="29"/>
      <c r="AD524" s="29"/>
      <c r="AE524" s="29"/>
      <c r="AF524" s="29"/>
      <c r="AG524" s="29"/>
    </row>
    <row r="525" spans="1:33" x14ac:dyDescent="1.1499999999999999">
      <c r="A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53"/>
      <c r="AA525" s="29"/>
      <c r="AB525" s="29"/>
      <c r="AC525" s="29"/>
      <c r="AD525" s="29"/>
      <c r="AE525" s="29"/>
      <c r="AF525" s="29"/>
      <c r="AG525" s="29"/>
    </row>
    <row r="526" spans="1:33" x14ac:dyDescent="1.1499999999999999">
      <c r="A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53"/>
      <c r="AA526" s="29"/>
      <c r="AB526" s="29"/>
      <c r="AC526" s="29"/>
      <c r="AD526" s="29"/>
      <c r="AE526" s="29"/>
      <c r="AF526" s="29"/>
      <c r="AG526" s="29"/>
    </row>
    <row r="527" spans="1:33" x14ac:dyDescent="1.1499999999999999">
      <c r="A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53"/>
      <c r="AA527" s="29"/>
      <c r="AB527" s="29"/>
      <c r="AC527" s="29"/>
      <c r="AD527" s="29"/>
      <c r="AE527" s="29"/>
      <c r="AF527" s="29"/>
      <c r="AG527" s="29"/>
    </row>
    <row r="528" spans="1:33" x14ac:dyDescent="1.1499999999999999">
      <c r="A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53"/>
      <c r="AA528" s="29"/>
      <c r="AB528" s="29"/>
      <c r="AC528" s="29"/>
      <c r="AD528" s="29"/>
      <c r="AE528" s="29"/>
      <c r="AF528" s="29"/>
      <c r="AG528" s="29"/>
    </row>
    <row r="529" spans="1:33" x14ac:dyDescent="1.1499999999999999">
      <c r="A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53"/>
      <c r="AA529" s="29"/>
      <c r="AB529" s="29"/>
      <c r="AC529" s="29"/>
      <c r="AD529" s="29"/>
      <c r="AE529" s="29"/>
      <c r="AF529" s="29"/>
      <c r="AG529" s="29"/>
    </row>
    <row r="530" spans="1:33" x14ac:dyDescent="1.1499999999999999">
      <c r="A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53"/>
      <c r="AA530" s="29"/>
      <c r="AB530" s="29"/>
      <c r="AC530" s="29"/>
      <c r="AD530" s="29"/>
      <c r="AE530" s="29"/>
      <c r="AF530" s="29"/>
      <c r="AG530" s="29"/>
    </row>
  </sheetData>
  <mergeCells count="615">
    <mergeCell ref="A375:AG375"/>
    <mergeCell ref="A383:AG383"/>
    <mergeCell ref="A391:AG391"/>
    <mergeCell ref="A398:AG398"/>
    <mergeCell ref="A399:AG399"/>
    <mergeCell ref="U372:U373"/>
    <mergeCell ref="V372:V373"/>
    <mergeCell ref="AB400:AB401"/>
    <mergeCell ref="AC400:AC401"/>
    <mergeCell ref="AD400:AD401"/>
    <mergeCell ref="AE400:AE401"/>
    <mergeCell ref="AF400:AF401"/>
    <mergeCell ref="AG400:AG401"/>
    <mergeCell ref="R400:R401"/>
    <mergeCell ref="A400:A401"/>
    <mergeCell ref="B400:B401"/>
    <mergeCell ref="C400:C401"/>
    <mergeCell ref="D400:D401"/>
    <mergeCell ref="E400:E401"/>
    <mergeCell ref="AB372:AB373"/>
    <mergeCell ref="AC372:AC373"/>
    <mergeCell ref="P372:P373"/>
    <mergeCell ref="Q372:Q373"/>
    <mergeCell ref="R372:R373"/>
    <mergeCell ref="A403:AG403"/>
    <mergeCell ref="A409:AG409"/>
    <mergeCell ref="F400:F401"/>
    <mergeCell ref="G400:G401"/>
    <mergeCell ref="H400:H401"/>
    <mergeCell ref="I400:I401"/>
    <mergeCell ref="A418:AG418"/>
    <mergeCell ref="S400:S401"/>
    <mergeCell ref="T400:T401"/>
    <mergeCell ref="U400:U401"/>
    <mergeCell ref="V400:V401"/>
    <mergeCell ref="W400:W401"/>
    <mergeCell ref="X400:X401"/>
    <mergeCell ref="Y400:Y401"/>
    <mergeCell ref="Z400:Z401"/>
    <mergeCell ref="AA400:AA401"/>
    <mergeCell ref="J400:J401"/>
    <mergeCell ref="K400:K401"/>
    <mergeCell ref="L400:L401"/>
    <mergeCell ref="M400:M401"/>
    <mergeCell ref="N400:N401"/>
    <mergeCell ref="O400:O401"/>
    <mergeCell ref="P400:P401"/>
    <mergeCell ref="Q400:Q401"/>
    <mergeCell ref="M372:M373"/>
    <mergeCell ref="A354:XFD354"/>
    <mergeCell ref="AD372:AD373"/>
    <mergeCell ref="AE372:AE373"/>
    <mergeCell ref="AF372:AF373"/>
    <mergeCell ref="AG372:AG373"/>
    <mergeCell ref="N372:N373"/>
    <mergeCell ref="O372:O373"/>
    <mergeCell ref="S372:S373"/>
    <mergeCell ref="T372:T373"/>
    <mergeCell ref="P342:P343"/>
    <mergeCell ref="W372:W373"/>
    <mergeCell ref="X372:X373"/>
    <mergeCell ref="Y372:Y373"/>
    <mergeCell ref="Z372:Z373"/>
    <mergeCell ref="AA372:AA373"/>
    <mergeCell ref="A352:AG352"/>
    <mergeCell ref="A363:AG363"/>
    <mergeCell ref="A370:AG370"/>
    <mergeCell ref="A371:AG371"/>
    <mergeCell ref="A372:A373"/>
    <mergeCell ref="B372:B373"/>
    <mergeCell ref="C372:C373"/>
    <mergeCell ref="D372:D373"/>
    <mergeCell ref="E372:E373"/>
    <mergeCell ref="F372:F373"/>
    <mergeCell ref="G372:G373"/>
    <mergeCell ref="H372:H373"/>
    <mergeCell ref="I372:I373"/>
    <mergeCell ref="J372:J373"/>
    <mergeCell ref="AB342:AB343"/>
    <mergeCell ref="AC342:AC343"/>
    <mergeCell ref="K372:K373"/>
    <mergeCell ref="L372:L373"/>
    <mergeCell ref="AD342:AD343"/>
    <mergeCell ref="AE342:AE343"/>
    <mergeCell ref="AF342:AF343"/>
    <mergeCell ref="AG342:AG343"/>
    <mergeCell ref="A345:AG345"/>
    <mergeCell ref="Q342:Q343"/>
    <mergeCell ref="R342:R343"/>
    <mergeCell ref="S342:S343"/>
    <mergeCell ref="T342:T343"/>
    <mergeCell ref="U342:U343"/>
    <mergeCell ref="V342:V343"/>
    <mergeCell ref="W342:W343"/>
    <mergeCell ref="X342:X343"/>
    <mergeCell ref="Y342:Y343"/>
    <mergeCell ref="H342:H343"/>
    <mergeCell ref="I342:I343"/>
    <mergeCell ref="J342:J343"/>
    <mergeCell ref="K342:K343"/>
    <mergeCell ref="L342:L343"/>
    <mergeCell ref="M342:M343"/>
    <mergeCell ref="N342:N343"/>
    <mergeCell ref="O342:O343"/>
    <mergeCell ref="Z342:Z343"/>
    <mergeCell ref="AA342:AA343"/>
    <mergeCell ref="I4:I5"/>
    <mergeCell ref="J4:J5"/>
    <mergeCell ref="K4:K5"/>
    <mergeCell ref="L4:L5"/>
    <mergeCell ref="M4:M5"/>
    <mergeCell ref="A1:AG1"/>
    <mergeCell ref="A2:AG2"/>
    <mergeCell ref="A3:AG3"/>
    <mergeCell ref="A4:A5"/>
    <mergeCell ref="B4:B5"/>
    <mergeCell ref="C4:C5"/>
    <mergeCell ref="D4:D5"/>
    <mergeCell ref="E4:E5"/>
    <mergeCell ref="F4:F5"/>
    <mergeCell ref="G4:G5"/>
    <mergeCell ref="AF4:AF5"/>
    <mergeCell ref="AG4:AG5"/>
    <mergeCell ref="A31:AG31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  <mergeCell ref="Y4:Y5"/>
    <mergeCell ref="A7:AG7"/>
    <mergeCell ref="A15:AG15"/>
    <mergeCell ref="A23:AG23"/>
    <mergeCell ref="A30:AG30"/>
    <mergeCell ref="Z4:Z5"/>
    <mergeCell ref="N4:N5"/>
    <mergeCell ref="O4:O5"/>
    <mergeCell ref="P4:P5"/>
    <mergeCell ref="Q4:Q5"/>
    <mergeCell ref="R4:R5"/>
    <mergeCell ref="S4:S5"/>
    <mergeCell ref="H4:H5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O32:O33"/>
    <mergeCell ref="AB32:AB33"/>
    <mergeCell ref="AC32:AC33"/>
    <mergeCell ref="AD32:AD33"/>
    <mergeCell ref="AE32:AE33"/>
    <mergeCell ref="AF32:AF33"/>
    <mergeCell ref="AG32:AG33"/>
    <mergeCell ref="V32:V33"/>
    <mergeCell ref="W32:W33"/>
    <mergeCell ref="X32:X33"/>
    <mergeCell ref="Y32:Y33"/>
    <mergeCell ref="Z32:Z33"/>
    <mergeCell ref="AA32:AA33"/>
    <mergeCell ref="J61:J62"/>
    <mergeCell ref="K61:K62"/>
    <mergeCell ref="A35:AG35"/>
    <mergeCell ref="A43:AG43"/>
    <mergeCell ref="A52:AG52"/>
    <mergeCell ref="A59:AG59"/>
    <mergeCell ref="A60:AG60"/>
    <mergeCell ref="A61:A62"/>
    <mergeCell ref="B61:B62"/>
    <mergeCell ref="C61:C62"/>
    <mergeCell ref="D61:D62"/>
    <mergeCell ref="E61:E62"/>
    <mergeCell ref="AD61:AD62"/>
    <mergeCell ref="AE61:AE62"/>
    <mergeCell ref="AF61:AF62"/>
    <mergeCell ref="AG61:AG62"/>
    <mergeCell ref="A64:AG64"/>
    <mergeCell ref="A70:AG70"/>
    <mergeCell ref="X61:X62"/>
    <mergeCell ref="Y61:Y62"/>
    <mergeCell ref="Z61:Z62"/>
    <mergeCell ref="AA61:AA62"/>
    <mergeCell ref="AB61:AB62"/>
    <mergeCell ref="AC61:AC62"/>
    <mergeCell ref="R61:R62"/>
    <mergeCell ref="S61:S62"/>
    <mergeCell ref="T61:T62"/>
    <mergeCell ref="U61:U62"/>
    <mergeCell ref="V61:V62"/>
    <mergeCell ref="W61:W62"/>
    <mergeCell ref="L61:L62"/>
    <mergeCell ref="M61:M62"/>
    <mergeCell ref="N61:N62"/>
    <mergeCell ref="O61:O62"/>
    <mergeCell ref="P61:P62"/>
    <mergeCell ref="Q61:Q62"/>
    <mergeCell ref="F61:F62"/>
    <mergeCell ref="G61:G62"/>
    <mergeCell ref="H61:H62"/>
    <mergeCell ref="I61:I62"/>
    <mergeCell ref="J88:J89"/>
    <mergeCell ref="K88:K89"/>
    <mergeCell ref="L88:L89"/>
    <mergeCell ref="M88:M89"/>
    <mergeCell ref="A79:AG79"/>
    <mergeCell ref="A86:AG86"/>
    <mergeCell ref="A87:AG87"/>
    <mergeCell ref="A88:A89"/>
    <mergeCell ref="B88:B89"/>
    <mergeCell ref="C88:C89"/>
    <mergeCell ref="D88:D89"/>
    <mergeCell ref="E88:E89"/>
    <mergeCell ref="F88:F89"/>
    <mergeCell ref="G88:G89"/>
    <mergeCell ref="AF88:AF89"/>
    <mergeCell ref="AG88:AG89"/>
    <mergeCell ref="A91:AG91"/>
    <mergeCell ref="A99:AG99"/>
    <mergeCell ref="A107:AG107"/>
    <mergeCell ref="A114:AG114"/>
    <mergeCell ref="Z88:Z89"/>
    <mergeCell ref="AA88:AA89"/>
    <mergeCell ref="AB88:AB89"/>
    <mergeCell ref="AC88:AC89"/>
    <mergeCell ref="AD88:AD89"/>
    <mergeCell ref="AE88:AE89"/>
    <mergeCell ref="T88:T89"/>
    <mergeCell ref="U88:U89"/>
    <mergeCell ref="V88:V89"/>
    <mergeCell ref="W88:W89"/>
    <mergeCell ref="X88:X89"/>
    <mergeCell ref="Y88:Y89"/>
    <mergeCell ref="N88:N89"/>
    <mergeCell ref="O88:O89"/>
    <mergeCell ref="P88:P89"/>
    <mergeCell ref="Q88:Q89"/>
    <mergeCell ref="R88:R89"/>
    <mergeCell ref="S88:S89"/>
    <mergeCell ref="H88:H89"/>
    <mergeCell ref="I88:I89"/>
    <mergeCell ref="A115:AG115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P116:P117"/>
    <mergeCell ref="Q116:Q117"/>
    <mergeCell ref="R116:R117"/>
    <mergeCell ref="S116:S117"/>
    <mergeCell ref="T116:T117"/>
    <mergeCell ref="U116:U117"/>
    <mergeCell ref="J116:J117"/>
    <mergeCell ref="K116:K117"/>
    <mergeCell ref="L116:L117"/>
    <mergeCell ref="M116:M117"/>
    <mergeCell ref="N116:N117"/>
    <mergeCell ref="O116:O117"/>
    <mergeCell ref="AB116:AB117"/>
    <mergeCell ref="AC116:AC117"/>
    <mergeCell ref="AD116:AD117"/>
    <mergeCell ref="AE116:AE117"/>
    <mergeCell ref="AF116:AF117"/>
    <mergeCell ref="AG116:AG117"/>
    <mergeCell ref="V116:V117"/>
    <mergeCell ref="W116:W117"/>
    <mergeCell ref="X116:X117"/>
    <mergeCell ref="Y116:Y117"/>
    <mergeCell ref="Z116:Z117"/>
    <mergeCell ref="AA116:AA117"/>
    <mergeCell ref="J144:J145"/>
    <mergeCell ref="K144:K145"/>
    <mergeCell ref="A119:AG119"/>
    <mergeCell ref="A126:AG126"/>
    <mergeCell ref="A135:AG135"/>
    <mergeCell ref="A142:AG142"/>
    <mergeCell ref="A143:AG143"/>
    <mergeCell ref="A144:A145"/>
    <mergeCell ref="B144:B145"/>
    <mergeCell ref="C144:C145"/>
    <mergeCell ref="D144:D145"/>
    <mergeCell ref="E144:E145"/>
    <mergeCell ref="AD144:AD145"/>
    <mergeCell ref="AE144:AE145"/>
    <mergeCell ref="AF144:AF145"/>
    <mergeCell ref="AG144:AG145"/>
    <mergeCell ref="A147:AG147"/>
    <mergeCell ref="A154:AG154"/>
    <mergeCell ref="X144:X145"/>
    <mergeCell ref="Y144:Y145"/>
    <mergeCell ref="Z144:Z145"/>
    <mergeCell ref="AA144:AA145"/>
    <mergeCell ref="AB144:AB145"/>
    <mergeCell ref="AC144:AC145"/>
    <mergeCell ref="R144:R145"/>
    <mergeCell ref="S144:S145"/>
    <mergeCell ref="T144:T145"/>
    <mergeCell ref="U144:U145"/>
    <mergeCell ref="V144:V145"/>
    <mergeCell ref="W144:W145"/>
    <mergeCell ref="L144:L145"/>
    <mergeCell ref="M144:M145"/>
    <mergeCell ref="N144:N145"/>
    <mergeCell ref="O144:O145"/>
    <mergeCell ref="P144:P145"/>
    <mergeCell ref="Q144:Q145"/>
    <mergeCell ref="F144:F145"/>
    <mergeCell ref="G144:G145"/>
    <mergeCell ref="H144:H145"/>
    <mergeCell ref="I144:I145"/>
    <mergeCell ref="J173:J174"/>
    <mergeCell ref="K173:K174"/>
    <mergeCell ref="L173:L174"/>
    <mergeCell ref="M173:M174"/>
    <mergeCell ref="A164:AG164"/>
    <mergeCell ref="A171:AG171"/>
    <mergeCell ref="A172:AG172"/>
    <mergeCell ref="A173:A174"/>
    <mergeCell ref="B173:B174"/>
    <mergeCell ref="C173:C174"/>
    <mergeCell ref="D173:D174"/>
    <mergeCell ref="E173:E174"/>
    <mergeCell ref="F173:F174"/>
    <mergeCell ref="G173:G174"/>
    <mergeCell ref="AF173:AF174"/>
    <mergeCell ref="AG173:AG174"/>
    <mergeCell ref="A176:AG176"/>
    <mergeCell ref="A184:AG184"/>
    <mergeCell ref="A193:AG193"/>
    <mergeCell ref="A200:AG200"/>
    <mergeCell ref="Z173:Z174"/>
    <mergeCell ref="AA173:AA174"/>
    <mergeCell ref="AB173:AB174"/>
    <mergeCell ref="AC173:AC174"/>
    <mergeCell ref="AD173:AD174"/>
    <mergeCell ref="AE173:AE174"/>
    <mergeCell ref="T173:T174"/>
    <mergeCell ref="U173:U174"/>
    <mergeCell ref="V173:V174"/>
    <mergeCell ref="W173:W174"/>
    <mergeCell ref="X173:X174"/>
    <mergeCell ref="Y173:Y174"/>
    <mergeCell ref="N173:N174"/>
    <mergeCell ref="O173:O174"/>
    <mergeCell ref="P173:P174"/>
    <mergeCell ref="Q173:Q174"/>
    <mergeCell ref="R173:R174"/>
    <mergeCell ref="S173:S174"/>
    <mergeCell ref="H173:H174"/>
    <mergeCell ref="I173:I174"/>
    <mergeCell ref="A201:AG201"/>
    <mergeCell ref="A202:A203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P202:P203"/>
    <mergeCell ref="Q202:Q203"/>
    <mergeCell ref="R202:R203"/>
    <mergeCell ref="S202:S203"/>
    <mergeCell ref="T202:T203"/>
    <mergeCell ref="U202:U203"/>
    <mergeCell ref="J202:J203"/>
    <mergeCell ref="K202:K203"/>
    <mergeCell ref="L202:L203"/>
    <mergeCell ref="M202:M203"/>
    <mergeCell ref="N202:N203"/>
    <mergeCell ref="O202:O203"/>
    <mergeCell ref="AB202:AB203"/>
    <mergeCell ref="AC202:AC203"/>
    <mergeCell ref="AD202:AD203"/>
    <mergeCell ref="AE202:AE203"/>
    <mergeCell ref="AF202:AF203"/>
    <mergeCell ref="AG202:AG203"/>
    <mergeCell ref="V202:V203"/>
    <mergeCell ref="W202:W203"/>
    <mergeCell ref="X202:X203"/>
    <mergeCell ref="Y202:Y203"/>
    <mergeCell ref="Z202:Z203"/>
    <mergeCell ref="AA202:AA203"/>
    <mergeCell ref="J230:J231"/>
    <mergeCell ref="K230:K231"/>
    <mergeCell ref="A205:AG205"/>
    <mergeCell ref="A212:AG212"/>
    <mergeCell ref="A221:AG221"/>
    <mergeCell ref="A228:AG228"/>
    <mergeCell ref="A229:AG229"/>
    <mergeCell ref="A230:A231"/>
    <mergeCell ref="B230:B231"/>
    <mergeCell ref="C230:C231"/>
    <mergeCell ref="D230:D231"/>
    <mergeCell ref="E230:E231"/>
    <mergeCell ref="AD230:AD231"/>
    <mergeCell ref="AE230:AE231"/>
    <mergeCell ref="AF230:AF231"/>
    <mergeCell ref="AG230:AG231"/>
    <mergeCell ref="A233:AG233"/>
    <mergeCell ref="A241:AG241"/>
    <mergeCell ref="X230:X231"/>
    <mergeCell ref="Y230:Y231"/>
    <mergeCell ref="Z230:Z231"/>
    <mergeCell ref="AA230:AA231"/>
    <mergeCell ref="AB230:AB231"/>
    <mergeCell ref="AC230:AC231"/>
    <mergeCell ref="R230:R231"/>
    <mergeCell ref="S230:S231"/>
    <mergeCell ref="T230:T231"/>
    <mergeCell ref="U230:U231"/>
    <mergeCell ref="V230:V231"/>
    <mergeCell ref="W230:W231"/>
    <mergeCell ref="L230:L231"/>
    <mergeCell ref="M230:M231"/>
    <mergeCell ref="N230:N231"/>
    <mergeCell ref="O230:O231"/>
    <mergeCell ref="P230:P231"/>
    <mergeCell ref="Q230:Q231"/>
    <mergeCell ref="F230:F231"/>
    <mergeCell ref="G230:G231"/>
    <mergeCell ref="H230:H231"/>
    <mergeCell ref="I230:I231"/>
    <mergeCell ref="J259:J260"/>
    <mergeCell ref="K259:K260"/>
    <mergeCell ref="L259:L260"/>
    <mergeCell ref="M259:M260"/>
    <mergeCell ref="A250:AG250"/>
    <mergeCell ref="A257:AG257"/>
    <mergeCell ref="A258:AG258"/>
    <mergeCell ref="A259:A260"/>
    <mergeCell ref="B259:B260"/>
    <mergeCell ref="C259:C260"/>
    <mergeCell ref="D259:D260"/>
    <mergeCell ref="E259:E260"/>
    <mergeCell ref="F259:F260"/>
    <mergeCell ref="G259:G260"/>
    <mergeCell ref="AF259:AF260"/>
    <mergeCell ref="AG259:AG260"/>
    <mergeCell ref="A262:AG262"/>
    <mergeCell ref="A269:AG269"/>
    <mergeCell ref="A277:AG277"/>
    <mergeCell ref="A284:AG284"/>
    <mergeCell ref="Z259:Z260"/>
    <mergeCell ref="AA259:AA260"/>
    <mergeCell ref="AB259:AB260"/>
    <mergeCell ref="AC259:AC260"/>
    <mergeCell ref="AD259:AD260"/>
    <mergeCell ref="AE259:AE260"/>
    <mergeCell ref="T259:T260"/>
    <mergeCell ref="U259:U260"/>
    <mergeCell ref="V259:V260"/>
    <mergeCell ref="W259:W260"/>
    <mergeCell ref="X259:X260"/>
    <mergeCell ref="Y259:Y260"/>
    <mergeCell ref="N259:N260"/>
    <mergeCell ref="O259:O260"/>
    <mergeCell ref="P259:P260"/>
    <mergeCell ref="Q259:Q260"/>
    <mergeCell ref="R259:R260"/>
    <mergeCell ref="S259:S260"/>
    <mergeCell ref="H259:H260"/>
    <mergeCell ref="I259:I260"/>
    <mergeCell ref="A285:AG285"/>
    <mergeCell ref="A286:A287"/>
    <mergeCell ref="B286:B287"/>
    <mergeCell ref="C286:C287"/>
    <mergeCell ref="D286:D287"/>
    <mergeCell ref="E286:E287"/>
    <mergeCell ref="F286:F287"/>
    <mergeCell ref="G286:G287"/>
    <mergeCell ref="H286:H287"/>
    <mergeCell ref="I286:I287"/>
    <mergeCell ref="P286:P287"/>
    <mergeCell ref="Q286:Q287"/>
    <mergeCell ref="R286:R287"/>
    <mergeCell ref="S286:S287"/>
    <mergeCell ref="T286:T287"/>
    <mergeCell ref="U286:U287"/>
    <mergeCell ref="J286:J287"/>
    <mergeCell ref="K286:K287"/>
    <mergeCell ref="L286:L287"/>
    <mergeCell ref="M286:M287"/>
    <mergeCell ref="N286:N287"/>
    <mergeCell ref="O286:O287"/>
    <mergeCell ref="AB286:AB287"/>
    <mergeCell ref="AC286:AC287"/>
    <mergeCell ref="AD286:AD287"/>
    <mergeCell ref="AE286:AE287"/>
    <mergeCell ref="AF286:AF287"/>
    <mergeCell ref="AG286:AG287"/>
    <mergeCell ref="V286:V287"/>
    <mergeCell ref="W286:W287"/>
    <mergeCell ref="X286:X287"/>
    <mergeCell ref="Y286:Y287"/>
    <mergeCell ref="Z286:Z287"/>
    <mergeCell ref="AA286:AA287"/>
    <mergeCell ref="J316:J317"/>
    <mergeCell ref="K316:K317"/>
    <mergeCell ref="A289:AG289"/>
    <mergeCell ref="A297:AG297"/>
    <mergeCell ref="A307:AG307"/>
    <mergeCell ref="A314:AG314"/>
    <mergeCell ref="A315:AG315"/>
    <mergeCell ref="A316:A317"/>
    <mergeCell ref="B316:B317"/>
    <mergeCell ref="C316:C317"/>
    <mergeCell ref="D316:D317"/>
    <mergeCell ref="E316:E317"/>
    <mergeCell ref="AD316:AD317"/>
    <mergeCell ref="AE316:AE317"/>
    <mergeCell ref="AF316:AF317"/>
    <mergeCell ref="AG316:AG317"/>
    <mergeCell ref="A319:AG319"/>
    <mergeCell ref="A325:AG325"/>
    <mergeCell ref="X316:X317"/>
    <mergeCell ref="Y316:Y317"/>
    <mergeCell ref="Z316:Z317"/>
    <mergeCell ref="AA316:AA317"/>
    <mergeCell ref="AB316:AB317"/>
    <mergeCell ref="AC316:AC317"/>
    <mergeCell ref="R316:R317"/>
    <mergeCell ref="S316:S317"/>
    <mergeCell ref="T316:T317"/>
    <mergeCell ref="U316:U317"/>
    <mergeCell ref="V316:V317"/>
    <mergeCell ref="W316:W317"/>
    <mergeCell ref="L316:L317"/>
    <mergeCell ref="M316:M317"/>
    <mergeCell ref="N316:N317"/>
    <mergeCell ref="O316:O317"/>
    <mergeCell ref="P316:P317"/>
    <mergeCell ref="Q316:Q317"/>
    <mergeCell ref="F316:F317"/>
    <mergeCell ref="G316:G317"/>
    <mergeCell ref="H316:H317"/>
    <mergeCell ref="I316:I317"/>
    <mergeCell ref="A333:AG333"/>
    <mergeCell ref="A426:AG426"/>
    <mergeCell ref="C427:C428"/>
    <mergeCell ref="D427:D428"/>
    <mergeCell ref="E427:E428"/>
    <mergeCell ref="F427:F428"/>
    <mergeCell ref="G427:G428"/>
    <mergeCell ref="H427:H428"/>
    <mergeCell ref="I427:I428"/>
    <mergeCell ref="J427:J428"/>
    <mergeCell ref="AC427:AC428"/>
    <mergeCell ref="AD427:AD428"/>
    <mergeCell ref="AE427:AE428"/>
    <mergeCell ref="AF427:AF428"/>
    <mergeCell ref="AG427:AG428"/>
    <mergeCell ref="A340:AG340"/>
    <mergeCell ref="A341:AG341"/>
    <mergeCell ref="A342:A343"/>
    <mergeCell ref="B342:B343"/>
    <mergeCell ref="C342:C343"/>
    <mergeCell ref="D342:D343"/>
    <mergeCell ref="E342:E343"/>
    <mergeCell ref="F342:F343"/>
    <mergeCell ref="G342:G343"/>
    <mergeCell ref="A430:B430"/>
    <mergeCell ref="W427:W428"/>
    <mergeCell ref="X427:X428"/>
    <mergeCell ref="Y427:Y428"/>
    <mergeCell ref="Z427:Z428"/>
    <mergeCell ref="AA427:AA428"/>
    <mergeCell ref="AB427:AB428"/>
    <mergeCell ref="Q427:Q428"/>
    <mergeCell ref="R427:R428"/>
    <mergeCell ref="S427:S428"/>
    <mergeCell ref="T427:T428"/>
    <mergeCell ref="U427:U428"/>
    <mergeCell ref="V427:V428"/>
    <mergeCell ref="K427:K428"/>
    <mergeCell ref="L427:L428"/>
    <mergeCell ref="M427:M428"/>
    <mergeCell ref="N427:N428"/>
    <mergeCell ref="O427:O428"/>
    <mergeCell ref="P427:P428"/>
    <mergeCell ref="A438:B438"/>
    <mergeCell ref="A439:B439"/>
    <mergeCell ref="M458:O472"/>
    <mergeCell ref="A431:B431"/>
    <mergeCell ref="A432:B432"/>
    <mergeCell ref="A433:B433"/>
    <mergeCell ref="A436:B436"/>
    <mergeCell ref="A437:B437"/>
    <mergeCell ref="A434:B434"/>
    <mergeCell ref="A435:B435"/>
  </mergeCells>
  <pageMargins left="0.39370078740157483" right="0.39370078740157483" top="0.39370078740157483" bottom="0.39370078740157483" header="0.39370078740157483" footer="0.39370078740157483"/>
  <pageSetup paperSize="9" scale="10" orientation="landscape" r:id="rId1"/>
  <headerFooter alignWithMargins="0"/>
  <rowBreaks count="17" manualBreakCount="17">
    <brk id="29" max="32" man="1"/>
    <brk id="58" max="32" man="1"/>
    <brk id="85" max="32" man="1"/>
    <brk id="113" max="32" man="1"/>
    <brk id="141" max="32" man="1"/>
    <brk id="170" max="32" man="1"/>
    <brk id="199" max="32" man="1"/>
    <brk id="227" max="32" man="1"/>
    <brk id="256" max="32" man="1"/>
    <brk id="283" max="32" man="1"/>
    <brk id="313" max="32" man="1"/>
    <brk id="339" max="32" man="1"/>
    <brk id="369" max="32" man="1"/>
    <brk id="397" max="32" man="1"/>
    <brk id="425" max="32" man="1"/>
    <brk id="618" max="30" man="1"/>
    <brk id="658" max="3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91"/>
  <sheetViews>
    <sheetView view="pageBreakPreview" topLeftCell="A470" zoomScale="20" zoomScaleNormal="40" zoomScaleSheetLayoutView="20" workbookViewId="0">
      <selection activeCell="G30" sqref="G30"/>
    </sheetView>
  </sheetViews>
  <sheetFormatPr defaultRowHeight="83.25" x14ac:dyDescent="1.1499999999999999"/>
  <cols>
    <col min="1" max="1" width="49.85546875" style="9" customWidth="1"/>
    <col min="2" max="2" width="167.140625" style="55" customWidth="1"/>
    <col min="3" max="3" width="58.42578125" style="56" customWidth="1"/>
    <col min="4" max="4" width="47.7109375" style="55" customWidth="1"/>
    <col min="5" max="5" width="47" style="55" customWidth="1"/>
    <col min="6" max="6" width="51.140625" style="55" customWidth="1"/>
    <col min="7" max="7" width="52.7109375" style="55" customWidth="1"/>
    <col min="8" max="8" width="52.7109375" style="66" customWidth="1"/>
    <col min="9" max="9" width="50.5703125" style="29" customWidth="1"/>
    <col min="10" max="10" width="33.28515625" style="29" bestFit="1" customWidth="1"/>
    <col min="11" max="11" width="40" style="29" bestFit="1" customWidth="1"/>
    <col min="12" max="16384" width="9.140625" style="29"/>
  </cols>
  <sheetData>
    <row r="1" spans="1:9" x14ac:dyDescent="1.1499999999999999">
      <c r="A1" s="254" t="s">
        <v>139</v>
      </c>
      <c r="B1" s="254"/>
      <c r="C1" s="254"/>
      <c r="D1" s="254"/>
      <c r="E1" s="254"/>
      <c r="F1" s="254"/>
      <c r="G1" s="254"/>
      <c r="H1" s="58"/>
      <c r="I1" s="55"/>
    </row>
    <row r="2" spans="1:9" x14ac:dyDescent="1.1499999999999999">
      <c r="A2" s="254" t="s">
        <v>2</v>
      </c>
      <c r="B2" s="254"/>
      <c r="C2" s="254"/>
      <c r="D2" s="254"/>
      <c r="E2" s="254"/>
      <c r="F2" s="254"/>
      <c r="G2" s="254"/>
      <c r="H2" s="58"/>
      <c r="I2" s="55"/>
    </row>
    <row r="3" spans="1:9" ht="83.25" customHeight="1" x14ac:dyDescent="1.1499999999999999">
      <c r="A3" s="261" t="s">
        <v>102</v>
      </c>
      <c r="B3" s="254" t="s">
        <v>4</v>
      </c>
      <c r="C3" s="262" t="s">
        <v>103</v>
      </c>
      <c r="D3" s="254" t="s">
        <v>104</v>
      </c>
      <c r="E3" s="254"/>
      <c r="F3" s="254"/>
      <c r="G3" s="254" t="s">
        <v>105</v>
      </c>
      <c r="H3" s="255" t="s">
        <v>147</v>
      </c>
      <c r="I3" s="264" t="s">
        <v>192</v>
      </c>
    </row>
    <row r="4" spans="1:9" x14ac:dyDescent="1.1499999999999999">
      <c r="A4" s="261"/>
      <c r="B4" s="254"/>
      <c r="C4" s="262"/>
      <c r="D4" s="30" t="s">
        <v>106</v>
      </c>
      <c r="E4" s="30" t="s">
        <v>107</v>
      </c>
      <c r="F4" s="30" t="s">
        <v>108</v>
      </c>
      <c r="G4" s="254"/>
      <c r="H4" s="256"/>
      <c r="I4" s="265"/>
    </row>
    <row r="5" spans="1:9" x14ac:dyDescent="1.1499999999999999">
      <c r="A5" s="31">
        <v>1</v>
      </c>
      <c r="B5" s="32">
        <v>2</v>
      </c>
      <c r="C5" s="33">
        <v>3</v>
      </c>
      <c r="D5" s="32">
        <v>4</v>
      </c>
      <c r="E5" s="32">
        <v>5</v>
      </c>
      <c r="F5" s="32">
        <v>6</v>
      </c>
      <c r="G5" s="32">
        <v>7</v>
      </c>
      <c r="H5" s="62">
        <v>8</v>
      </c>
      <c r="I5" s="159">
        <v>9</v>
      </c>
    </row>
    <row r="6" spans="1:9" s="34" customFormat="1" x14ac:dyDescent="1.1499999999999999">
      <c r="A6" s="254" t="s">
        <v>109</v>
      </c>
      <c r="B6" s="254"/>
      <c r="C6" s="254"/>
      <c r="D6" s="254"/>
      <c r="E6" s="254"/>
      <c r="F6" s="254"/>
      <c r="G6" s="254"/>
      <c r="H6" s="58"/>
      <c r="I6" s="158"/>
    </row>
    <row r="7" spans="1:9" s="34" customFormat="1" ht="131.25" customHeight="1" x14ac:dyDescent="1.1499999999999999">
      <c r="A7" s="3">
        <v>9</v>
      </c>
      <c r="B7" s="7" t="s">
        <v>161</v>
      </c>
      <c r="C7" s="35" t="s">
        <v>126</v>
      </c>
      <c r="D7" s="39">
        <v>8.93</v>
      </c>
      <c r="E7" s="39">
        <v>8.93</v>
      </c>
      <c r="F7" s="39">
        <v>49.03</v>
      </c>
      <c r="G7" s="39">
        <v>311.25</v>
      </c>
      <c r="H7" s="215">
        <v>0.38</v>
      </c>
      <c r="I7" s="63">
        <v>21.92</v>
      </c>
    </row>
    <row r="8" spans="1:9" s="34" customFormat="1" ht="99.75" customHeight="1" x14ac:dyDescent="1.1499999999999999">
      <c r="A8" s="203">
        <v>59</v>
      </c>
      <c r="B8" s="7" t="s">
        <v>202</v>
      </c>
      <c r="C8" s="35" t="s">
        <v>203</v>
      </c>
      <c r="D8" s="201">
        <v>0.1</v>
      </c>
      <c r="E8" s="201">
        <v>8.1999999999999993</v>
      </c>
      <c r="F8" s="201">
        <v>0.1</v>
      </c>
      <c r="G8" s="201">
        <v>75</v>
      </c>
      <c r="H8" s="202">
        <v>0</v>
      </c>
      <c r="I8" s="63">
        <v>8.15</v>
      </c>
    </row>
    <row r="9" spans="1:9" s="34" customFormat="1" ht="95.25" customHeight="1" x14ac:dyDescent="1.1499999999999999">
      <c r="A9" s="203">
        <v>13</v>
      </c>
      <c r="B9" s="7" t="s">
        <v>80</v>
      </c>
      <c r="C9" s="203">
        <v>20</v>
      </c>
      <c r="D9" s="201">
        <v>5</v>
      </c>
      <c r="E9" s="201">
        <v>6.33</v>
      </c>
      <c r="F9" s="201">
        <v>0</v>
      </c>
      <c r="G9" s="201">
        <v>77.33</v>
      </c>
      <c r="H9" s="204">
        <v>0.14000000000000001</v>
      </c>
      <c r="I9" s="63">
        <v>16.12</v>
      </c>
    </row>
    <row r="10" spans="1:9" s="34" customFormat="1" x14ac:dyDescent="1.1499999999999999">
      <c r="A10" s="209">
        <v>70</v>
      </c>
      <c r="B10" s="7" t="s">
        <v>40</v>
      </c>
      <c r="C10" s="209">
        <v>120</v>
      </c>
      <c r="D10" s="104">
        <v>0.48</v>
      </c>
      <c r="E10" s="104">
        <v>0.48</v>
      </c>
      <c r="F10" s="104">
        <v>11.76</v>
      </c>
      <c r="G10" s="104">
        <v>56.4</v>
      </c>
      <c r="H10" s="149">
        <v>11.4</v>
      </c>
      <c r="I10" s="63">
        <v>38.01</v>
      </c>
    </row>
    <row r="11" spans="1:9" s="34" customFormat="1" x14ac:dyDescent="1.1499999999999999">
      <c r="A11" s="123">
        <v>36</v>
      </c>
      <c r="B11" s="7" t="s">
        <v>39</v>
      </c>
      <c r="C11" s="123">
        <v>200</v>
      </c>
      <c r="D11" s="122">
        <v>3.76</v>
      </c>
      <c r="E11" s="122">
        <v>3.2</v>
      </c>
      <c r="F11" s="122">
        <v>26.74</v>
      </c>
      <c r="G11" s="122">
        <v>150.80000000000001</v>
      </c>
      <c r="H11" s="124">
        <v>1.58</v>
      </c>
      <c r="I11" s="63">
        <v>17.940000000000001</v>
      </c>
    </row>
    <row r="12" spans="1:9" s="34" customFormat="1" ht="166.5" x14ac:dyDescent="1.1499999999999999">
      <c r="A12" s="3" t="s">
        <v>41</v>
      </c>
      <c r="B12" s="7" t="s">
        <v>42</v>
      </c>
      <c r="C12" s="3">
        <v>60</v>
      </c>
      <c r="D12" s="8">
        <v>4.8</v>
      </c>
      <c r="E12" s="8">
        <v>0.09</v>
      </c>
      <c r="F12" s="8">
        <v>24.06</v>
      </c>
      <c r="G12" s="8">
        <v>124.8</v>
      </c>
      <c r="H12" s="58">
        <v>0</v>
      </c>
      <c r="I12" s="63">
        <v>5.54</v>
      </c>
    </row>
    <row r="13" spans="1:9" x14ac:dyDescent="1.1499999999999999">
      <c r="A13" s="3"/>
      <c r="B13" s="7" t="s">
        <v>43</v>
      </c>
      <c r="C13" s="4">
        <f>C7+C8+C9+C10+C11+C12</f>
        <v>660</v>
      </c>
      <c r="D13" s="8">
        <f>D7+D8+D9+D10+D11+D12</f>
        <v>23.07</v>
      </c>
      <c r="E13" s="201">
        <f t="shared" ref="E13:I13" si="0">E7+E8+E9+E10+E11+E12</f>
        <v>27.23</v>
      </c>
      <c r="F13" s="201">
        <f t="shared" si="0"/>
        <v>111.69</v>
      </c>
      <c r="G13" s="201">
        <f t="shared" si="0"/>
        <v>795.57999999999993</v>
      </c>
      <c r="H13" s="201">
        <f t="shared" si="0"/>
        <v>13.5</v>
      </c>
      <c r="I13" s="205">
        <f t="shared" si="0"/>
        <v>107.67999999999999</v>
      </c>
    </row>
    <row r="14" spans="1:9" x14ac:dyDescent="1.1499999999999999">
      <c r="A14" s="254" t="s">
        <v>111</v>
      </c>
      <c r="B14" s="254"/>
      <c r="C14" s="254"/>
      <c r="D14" s="255"/>
      <c r="E14" s="255"/>
      <c r="F14" s="255"/>
      <c r="G14" s="255"/>
      <c r="H14" s="108"/>
      <c r="I14" s="55"/>
    </row>
    <row r="15" spans="1:9" ht="166.5" x14ac:dyDescent="1.1499999999999999">
      <c r="A15" s="3">
        <v>47</v>
      </c>
      <c r="B15" s="7" t="s">
        <v>170</v>
      </c>
      <c r="C15" s="107" t="s">
        <v>122</v>
      </c>
      <c r="D15" s="115">
        <v>1.1000000000000001</v>
      </c>
      <c r="E15" s="115">
        <v>6.1</v>
      </c>
      <c r="F15" s="115">
        <v>4.7</v>
      </c>
      <c r="G15" s="115">
        <v>78</v>
      </c>
      <c r="H15" s="115">
        <v>8.25</v>
      </c>
      <c r="I15" s="63">
        <v>39.450000000000003</v>
      </c>
    </row>
    <row r="16" spans="1:9" ht="249.75" customHeight="1" x14ac:dyDescent="1.1499999999999999">
      <c r="A16" s="217">
        <v>40</v>
      </c>
      <c r="B16" s="7" t="s">
        <v>95</v>
      </c>
      <c r="C16" s="35" t="s">
        <v>113</v>
      </c>
      <c r="D16" s="216">
        <v>20.75</v>
      </c>
      <c r="E16" s="216">
        <v>4.79</v>
      </c>
      <c r="F16" s="216">
        <v>60.3</v>
      </c>
      <c r="G16" s="216">
        <v>420</v>
      </c>
      <c r="H16" s="142">
        <v>5.51</v>
      </c>
      <c r="I16" s="63">
        <v>26.14</v>
      </c>
    </row>
    <row r="17" spans="1:9" x14ac:dyDescent="1.1499999999999999">
      <c r="A17" s="123">
        <v>90</v>
      </c>
      <c r="B17" s="7" t="s">
        <v>166</v>
      </c>
      <c r="C17" s="35" t="s">
        <v>110</v>
      </c>
      <c r="D17" s="122">
        <v>12.69</v>
      </c>
      <c r="E17" s="122">
        <v>13.51</v>
      </c>
      <c r="F17" s="122">
        <v>18.670000000000002</v>
      </c>
      <c r="G17" s="122">
        <v>254.55</v>
      </c>
      <c r="H17" s="68">
        <v>10.36</v>
      </c>
      <c r="I17" s="63">
        <v>82.29</v>
      </c>
    </row>
    <row r="18" spans="1:9" x14ac:dyDescent="1.1499999999999999">
      <c r="A18" s="123">
        <v>30</v>
      </c>
      <c r="B18" s="7" t="s">
        <v>81</v>
      </c>
      <c r="C18" s="123">
        <v>200</v>
      </c>
      <c r="D18" s="122">
        <v>0.06</v>
      </c>
      <c r="E18" s="122">
        <v>0.01</v>
      </c>
      <c r="F18" s="122">
        <v>15.25</v>
      </c>
      <c r="G18" s="122">
        <v>64</v>
      </c>
      <c r="H18" s="124">
        <v>2</v>
      </c>
      <c r="I18" s="63">
        <v>4.45</v>
      </c>
    </row>
    <row r="19" spans="1:9" x14ac:dyDescent="1.1499999999999999">
      <c r="A19" s="3" t="s">
        <v>41</v>
      </c>
      <c r="B19" s="7" t="s">
        <v>5</v>
      </c>
      <c r="C19" s="3">
        <v>50</v>
      </c>
      <c r="D19" s="8">
        <v>4</v>
      </c>
      <c r="E19" s="8">
        <v>0.08</v>
      </c>
      <c r="F19" s="8">
        <v>20.05</v>
      </c>
      <c r="G19" s="8">
        <v>104</v>
      </c>
      <c r="H19" s="58">
        <v>0</v>
      </c>
      <c r="I19" s="63">
        <v>4.62</v>
      </c>
    </row>
    <row r="20" spans="1:9" x14ac:dyDescent="1.1499999999999999">
      <c r="A20" s="3" t="s">
        <v>41</v>
      </c>
      <c r="B20" s="7" t="s">
        <v>6</v>
      </c>
      <c r="C20" s="3">
        <v>30</v>
      </c>
      <c r="D20" s="8">
        <v>1.47</v>
      </c>
      <c r="E20" s="8">
        <v>0.3</v>
      </c>
      <c r="F20" s="8">
        <v>13.44</v>
      </c>
      <c r="G20" s="8">
        <v>60</v>
      </c>
      <c r="H20" s="58">
        <v>0</v>
      </c>
      <c r="I20" s="63">
        <v>2.1800000000000002</v>
      </c>
    </row>
    <row r="21" spans="1:9" x14ac:dyDescent="1.1499999999999999">
      <c r="A21" s="3"/>
      <c r="B21" s="7" t="s">
        <v>43</v>
      </c>
      <c r="C21" s="4">
        <f>C15+C16+C17+C18+C19+C20</f>
        <v>840</v>
      </c>
      <c r="D21" s="8">
        <f>D15+D16+D17+D18+D19+D20</f>
        <v>40.07</v>
      </c>
      <c r="E21" s="122">
        <f t="shared" ref="E21:I21" si="1">E15+E16+E17+E18+E19+E20</f>
        <v>24.79</v>
      </c>
      <c r="F21" s="122">
        <f t="shared" si="1"/>
        <v>132.41</v>
      </c>
      <c r="G21" s="122">
        <f t="shared" si="1"/>
        <v>980.55</v>
      </c>
      <c r="H21" s="122">
        <f t="shared" si="1"/>
        <v>26.119999999999997</v>
      </c>
      <c r="I21" s="163">
        <f t="shared" si="1"/>
        <v>159.13</v>
      </c>
    </row>
    <row r="22" spans="1:9" x14ac:dyDescent="1.1499999999999999">
      <c r="A22" s="254" t="s">
        <v>48</v>
      </c>
      <c r="B22" s="254"/>
      <c r="C22" s="254"/>
      <c r="D22" s="254"/>
      <c r="E22" s="254"/>
      <c r="F22" s="254"/>
      <c r="G22" s="254"/>
      <c r="H22" s="58"/>
      <c r="I22" s="55"/>
    </row>
    <row r="23" spans="1:9" x14ac:dyDescent="1.1499999999999999">
      <c r="A23" s="185">
        <v>68</v>
      </c>
      <c r="B23" s="7" t="s">
        <v>66</v>
      </c>
      <c r="C23" s="185">
        <v>200</v>
      </c>
      <c r="D23" s="184">
        <v>5.8</v>
      </c>
      <c r="E23" s="184">
        <v>5</v>
      </c>
      <c r="F23" s="184">
        <v>8</v>
      </c>
      <c r="G23" s="184">
        <v>106</v>
      </c>
      <c r="H23" s="145">
        <v>5.8</v>
      </c>
      <c r="I23" s="63">
        <v>35.71</v>
      </c>
    </row>
    <row r="24" spans="1:9" ht="99.75" customHeight="1" x14ac:dyDescent="1.1499999999999999">
      <c r="A24" s="203">
        <v>89</v>
      </c>
      <c r="B24" s="7" t="s">
        <v>85</v>
      </c>
      <c r="C24" s="203">
        <v>50</v>
      </c>
      <c r="D24" s="201">
        <v>5.35</v>
      </c>
      <c r="E24" s="201">
        <v>0.6</v>
      </c>
      <c r="F24" s="201">
        <v>35.6</v>
      </c>
      <c r="G24" s="201">
        <v>169.5</v>
      </c>
      <c r="H24" s="142">
        <v>0</v>
      </c>
      <c r="I24" s="63">
        <v>9.24</v>
      </c>
    </row>
    <row r="25" spans="1:9" x14ac:dyDescent="1.1499999999999999">
      <c r="A25" s="203">
        <v>70</v>
      </c>
      <c r="B25" s="7" t="s">
        <v>40</v>
      </c>
      <c r="C25" s="203">
        <v>100</v>
      </c>
      <c r="D25" s="201">
        <v>0.4</v>
      </c>
      <c r="E25" s="201">
        <v>0.4</v>
      </c>
      <c r="F25" s="201">
        <v>9.8000000000000007</v>
      </c>
      <c r="G25" s="201">
        <v>47</v>
      </c>
      <c r="H25" s="204">
        <v>9.5</v>
      </c>
      <c r="I25" s="63">
        <v>31.68</v>
      </c>
    </row>
    <row r="26" spans="1:9" x14ac:dyDescent="1.1499999999999999">
      <c r="A26" s="3"/>
      <c r="B26" s="7" t="s">
        <v>114</v>
      </c>
      <c r="C26" s="4">
        <f t="shared" ref="C26:I26" si="2">C23+C24+C25</f>
        <v>350</v>
      </c>
      <c r="D26" s="160">
        <f t="shared" si="2"/>
        <v>11.549999999999999</v>
      </c>
      <c r="E26" s="160">
        <f t="shared" si="2"/>
        <v>6</v>
      </c>
      <c r="F26" s="160">
        <f t="shared" si="2"/>
        <v>53.400000000000006</v>
      </c>
      <c r="G26" s="160">
        <f t="shared" si="2"/>
        <v>322.5</v>
      </c>
      <c r="H26" s="160">
        <f t="shared" si="2"/>
        <v>15.3</v>
      </c>
      <c r="I26" s="163">
        <f t="shared" si="2"/>
        <v>76.63</v>
      </c>
    </row>
    <row r="27" spans="1:9" x14ac:dyDescent="1.1499999999999999">
      <c r="A27" s="260" t="s">
        <v>153</v>
      </c>
      <c r="B27" s="260"/>
      <c r="C27" s="260"/>
      <c r="D27" s="260"/>
      <c r="E27" s="260"/>
      <c r="F27" s="260"/>
      <c r="G27" s="260"/>
      <c r="H27" s="58"/>
      <c r="I27" s="55"/>
    </row>
    <row r="28" spans="1:9" x14ac:dyDescent="1.1499999999999999">
      <c r="A28" s="3"/>
      <c r="B28" s="7"/>
      <c r="C28" s="35"/>
      <c r="D28" s="30" t="s">
        <v>106</v>
      </c>
      <c r="E28" s="30" t="s">
        <v>107</v>
      </c>
      <c r="F28" s="30" t="s">
        <v>108</v>
      </c>
      <c r="G28" s="30" t="s">
        <v>115</v>
      </c>
      <c r="H28" s="60" t="s">
        <v>149</v>
      </c>
      <c r="I28" s="63" t="s">
        <v>191</v>
      </c>
    </row>
    <row r="29" spans="1:9" x14ac:dyDescent="1.1499999999999999">
      <c r="A29" s="3"/>
      <c r="B29" s="37" t="s">
        <v>52</v>
      </c>
      <c r="C29" s="35"/>
      <c r="D29" s="8">
        <f t="shared" ref="D29:I29" si="3">SUM(D13+D21+D26)</f>
        <v>74.69</v>
      </c>
      <c r="E29" s="8">
        <f t="shared" si="3"/>
        <v>58.019999999999996</v>
      </c>
      <c r="F29" s="8">
        <f t="shared" si="3"/>
        <v>297.5</v>
      </c>
      <c r="G29" s="8">
        <f t="shared" si="3"/>
        <v>2098.63</v>
      </c>
      <c r="H29" s="58">
        <f t="shared" si="3"/>
        <v>54.92</v>
      </c>
      <c r="I29" s="163">
        <f t="shared" si="3"/>
        <v>343.44</v>
      </c>
    </row>
    <row r="30" spans="1:9" ht="165" x14ac:dyDescent="1.1499999999999999">
      <c r="A30" s="3"/>
      <c r="B30" s="37" t="s">
        <v>116</v>
      </c>
      <c r="C30" s="35"/>
      <c r="D30" s="8">
        <v>67.5</v>
      </c>
      <c r="E30" s="8">
        <v>69</v>
      </c>
      <c r="F30" s="8">
        <v>287.25</v>
      </c>
      <c r="G30" s="8">
        <v>2040</v>
      </c>
      <c r="H30" s="58">
        <v>52.5</v>
      </c>
      <c r="I30" s="55"/>
    </row>
    <row r="31" spans="1:9" ht="165" x14ac:dyDescent="1.1499999999999999">
      <c r="A31" s="31"/>
      <c r="B31" s="38" t="s">
        <v>117</v>
      </c>
      <c r="C31" s="30"/>
      <c r="D31" s="8">
        <f>D29*100/D30</f>
        <v>110.65185185185184</v>
      </c>
      <c r="E31" s="8">
        <f>E29*100/E30</f>
        <v>84.086956521739125</v>
      </c>
      <c r="F31" s="8">
        <f>F29*100/F30</f>
        <v>103.56832027850305</v>
      </c>
      <c r="G31" s="8">
        <f>G29*100/G30</f>
        <v>102.87401960784314</v>
      </c>
      <c r="H31" s="58">
        <f>H29*100/H30</f>
        <v>104.60952380952381</v>
      </c>
      <c r="I31" s="55"/>
    </row>
    <row r="32" spans="1:9" x14ac:dyDescent="1.1499999999999999">
      <c r="A32" s="254" t="s">
        <v>138</v>
      </c>
      <c r="B32" s="254"/>
      <c r="C32" s="254"/>
      <c r="D32" s="254"/>
      <c r="E32" s="254"/>
      <c r="F32" s="254"/>
      <c r="G32" s="254"/>
      <c r="H32" s="58"/>
      <c r="I32" s="55"/>
    </row>
    <row r="33" spans="1:9" x14ac:dyDescent="1.1499999999999999">
      <c r="A33" s="254" t="s">
        <v>53</v>
      </c>
      <c r="B33" s="254"/>
      <c r="C33" s="254"/>
      <c r="D33" s="254"/>
      <c r="E33" s="254"/>
      <c r="F33" s="254"/>
      <c r="G33" s="254"/>
      <c r="H33" s="58"/>
      <c r="I33" s="55"/>
    </row>
    <row r="34" spans="1:9" ht="83.25" customHeight="1" x14ac:dyDescent="1.1499999999999999">
      <c r="A34" s="261" t="s">
        <v>102</v>
      </c>
      <c r="B34" s="254" t="s">
        <v>4</v>
      </c>
      <c r="C34" s="262" t="s">
        <v>103</v>
      </c>
      <c r="D34" s="254" t="s">
        <v>104</v>
      </c>
      <c r="E34" s="254"/>
      <c r="F34" s="254"/>
      <c r="G34" s="254" t="s">
        <v>105</v>
      </c>
      <c r="H34" s="255" t="s">
        <v>147</v>
      </c>
      <c r="I34" s="264" t="s">
        <v>192</v>
      </c>
    </row>
    <row r="35" spans="1:9" x14ac:dyDescent="1.1499999999999999">
      <c r="A35" s="261"/>
      <c r="B35" s="254"/>
      <c r="C35" s="262"/>
      <c r="D35" s="30" t="s">
        <v>106</v>
      </c>
      <c r="E35" s="30" t="s">
        <v>107</v>
      </c>
      <c r="F35" s="30" t="s">
        <v>108</v>
      </c>
      <c r="G35" s="254"/>
      <c r="H35" s="256"/>
      <c r="I35" s="265"/>
    </row>
    <row r="36" spans="1:9" x14ac:dyDescent="1.1499999999999999">
      <c r="A36" s="31">
        <v>1</v>
      </c>
      <c r="B36" s="32">
        <v>2</v>
      </c>
      <c r="C36" s="33">
        <v>3</v>
      </c>
      <c r="D36" s="32">
        <v>4</v>
      </c>
      <c r="E36" s="32">
        <v>5</v>
      </c>
      <c r="F36" s="32">
        <v>6</v>
      </c>
      <c r="G36" s="32">
        <v>7</v>
      </c>
      <c r="H36" s="62">
        <v>8</v>
      </c>
      <c r="I36" s="159">
        <v>9</v>
      </c>
    </row>
    <row r="37" spans="1:9" x14ac:dyDescent="1.1499999999999999">
      <c r="A37" s="254" t="s">
        <v>109</v>
      </c>
      <c r="B37" s="254"/>
      <c r="C37" s="254"/>
      <c r="D37" s="254"/>
      <c r="E37" s="254"/>
      <c r="F37" s="254"/>
      <c r="G37" s="254"/>
      <c r="H37" s="58"/>
      <c r="I37" s="55"/>
    </row>
    <row r="38" spans="1:9" x14ac:dyDescent="1.1499999999999999">
      <c r="A38" s="123">
        <v>92</v>
      </c>
      <c r="B38" s="7" t="s">
        <v>181</v>
      </c>
      <c r="C38" s="107" t="s">
        <v>122</v>
      </c>
      <c r="D38" s="106">
        <v>8.2200000000000006</v>
      </c>
      <c r="E38" s="106">
        <v>6.37</v>
      </c>
      <c r="F38" s="106">
        <v>9.51</v>
      </c>
      <c r="G38" s="106">
        <v>113.77</v>
      </c>
      <c r="H38" s="120">
        <v>12.5</v>
      </c>
      <c r="I38" s="63">
        <v>50.05</v>
      </c>
    </row>
    <row r="39" spans="1:9" x14ac:dyDescent="1.1499999999999999">
      <c r="A39" s="3">
        <v>15</v>
      </c>
      <c r="B39" s="7" t="s">
        <v>55</v>
      </c>
      <c r="C39" s="35" t="s">
        <v>120</v>
      </c>
      <c r="D39" s="108">
        <v>1.03</v>
      </c>
      <c r="E39" s="108">
        <v>6.38</v>
      </c>
      <c r="F39" s="108">
        <v>1.9</v>
      </c>
      <c r="G39" s="108">
        <v>69.09</v>
      </c>
      <c r="H39" s="108">
        <v>0.4</v>
      </c>
      <c r="I39" s="63">
        <v>12.38</v>
      </c>
    </row>
    <row r="40" spans="1:9" ht="79.5" customHeight="1" x14ac:dyDescent="1.1499999999999999">
      <c r="A40" s="3">
        <v>24</v>
      </c>
      <c r="B40" s="7" t="s">
        <v>180</v>
      </c>
      <c r="C40" s="126">
        <v>180</v>
      </c>
      <c r="D40" s="106">
        <v>10.01</v>
      </c>
      <c r="E40" s="106">
        <v>10.37</v>
      </c>
      <c r="F40" s="106">
        <v>45.14</v>
      </c>
      <c r="G40" s="106">
        <v>310.8</v>
      </c>
      <c r="H40" s="120">
        <v>0</v>
      </c>
      <c r="I40" s="63">
        <v>18.510000000000002</v>
      </c>
    </row>
    <row r="41" spans="1:9" ht="162.75" customHeight="1" x14ac:dyDescent="1.1499999999999999">
      <c r="A41" s="13">
        <v>4</v>
      </c>
      <c r="B41" s="21" t="s">
        <v>94</v>
      </c>
      <c r="C41" s="67" t="s">
        <v>122</v>
      </c>
      <c r="D41" s="181">
        <v>0.66</v>
      </c>
      <c r="E41" s="181">
        <v>0.12</v>
      </c>
      <c r="F41" s="181">
        <v>2.2799999999999998</v>
      </c>
      <c r="G41" s="181">
        <v>14.4</v>
      </c>
      <c r="H41" s="181">
        <v>10.5</v>
      </c>
      <c r="I41" s="63">
        <v>37.979999999999997</v>
      </c>
    </row>
    <row r="42" spans="1:9" x14ac:dyDescent="1.1499999999999999">
      <c r="A42" s="185">
        <v>57</v>
      </c>
      <c r="B42" s="7" t="s">
        <v>56</v>
      </c>
      <c r="C42" s="185">
        <v>200</v>
      </c>
      <c r="D42" s="187">
        <v>0</v>
      </c>
      <c r="E42" s="187">
        <v>0</v>
      </c>
      <c r="F42" s="187">
        <v>15.04</v>
      </c>
      <c r="G42" s="187">
        <v>62</v>
      </c>
      <c r="H42" s="147">
        <v>0.03</v>
      </c>
      <c r="I42" s="63">
        <v>2.5099999999999998</v>
      </c>
    </row>
    <row r="43" spans="1:9" ht="166.5" x14ac:dyDescent="1.1499999999999999">
      <c r="A43" s="3" t="s">
        <v>41</v>
      </c>
      <c r="B43" s="7" t="s">
        <v>42</v>
      </c>
      <c r="C43" s="3">
        <v>60</v>
      </c>
      <c r="D43" s="8">
        <v>4.8</v>
      </c>
      <c r="E43" s="8">
        <v>0.09</v>
      </c>
      <c r="F43" s="8">
        <v>24.06</v>
      </c>
      <c r="G43" s="8">
        <v>124.8</v>
      </c>
      <c r="H43" s="58">
        <v>0</v>
      </c>
      <c r="I43" s="63">
        <v>5.54</v>
      </c>
    </row>
    <row r="44" spans="1:9" x14ac:dyDescent="1.1499999999999999">
      <c r="A44" s="3"/>
      <c r="B44" s="7" t="s">
        <v>121</v>
      </c>
      <c r="C44" s="4">
        <f>C38+C39+C40+C41+C42+C43</f>
        <v>670</v>
      </c>
      <c r="D44" s="8">
        <f>D38+D39+D40+D41+D42+D43</f>
        <v>24.72</v>
      </c>
      <c r="E44" s="210">
        <f t="shared" ref="E44:I44" si="4">E38+E39+E40+E41+E42+E43</f>
        <v>23.33</v>
      </c>
      <c r="F44" s="210">
        <f t="shared" si="4"/>
        <v>97.93</v>
      </c>
      <c r="G44" s="210">
        <f t="shared" si="4"/>
        <v>694.8599999999999</v>
      </c>
      <c r="H44" s="210">
        <f t="shared" si="4"/>
        <v>23.43</v>
      </c>
      <c r="I44" s="214">
        <f t="shared" si="4"/>
        <v>126.97</v>
      </c>
    </row>
    <row r="45" spans="1:9" x14ac:dyDescent="1.1499999999999999">
      <c r="A45" s="254" t="s">
        <v>111</v>
      </c>
      <c r="B45" s="254"/>
      <c r="C45" s="254"/>
      <c r="D45" s="255"/>
      <c r="E45" s="255"/>
      <c r="F45" s="255"/>
      <c r="G45" s="255"/>
      <c r="H45" s="108"/>
      <c r="I45" s="55"/>
    </row>
    <row r="46" spans="1:9" ht="229.5" customHeight="1" x14ac:dyDescent="1.1499999999999999">
      <c r="A46" s="123">
        <v>94.97</v>
      </c>
      <c r="B46" s="7" t="s">
        <v>172</v>
      </c>
      <c r="C46" s="107" t="s">
        <v>122</v>
      </c>
      <c r="D46" s="115">
        <v>1.64</v>
      </c>
      <c r="E46" s="115">
        <v>7.33</v>
      </c>
      <c r="F46" s="115">
        <v>3.98</v>
      </c>
      <c r="G46" s="115">
        <v>93.43</v>
      </c>
      <c r="H46" s="136">
        <v>20.6</v>
      </c>
      <c r="I46" s="63">
        <v>20.149999999999999</v>
      </c>
    </row>
    <row r="47" spans="1:9" ht="158.25" customHeight="1" x14ac:dyDescent="1.1499999999999999">
      <c r="A47" s="3">
        <v>60</v>
      </c>
      <c r="B47" s="7" t="s">
        <v>57</v>
      </c>
      <c r="C47" s="35" t="s">
        <v>113</v>
      </c>
      <c r="D47" s="104">
        <v>8.1</v>
      </c>
      <c r="E47" s="104">
        <v>7.26</v>
      </c>
      <c r="F47" s="104">
        <v>21</v>
      </c>
      <c r="G47" s="104">
        <v>177</v>
      </c>
      <c r="H47" s="104">
        <v>6.28</v>
      </c>
      <c r="I47" s="63">
        <v>28.55</v>
      </c>
    </row>
    <row r="48" spans="1:9" ht="131.25" customHeight="1" x14ac:dyDescent="1.1499999999999999">
      <c r="A48" s="3">
        <v>78</v>
      </c>
      <c r="B48" s="7" t="s">
        <v>142</v>
      </c>
      <c r="C48" s="35" t="s">
        <v>122</v>
      </c>
      <c r="D48" s="8">
        <v>14.13</v>
      </c>
      <c r="E48" s="8">
        <v>9.16</v>
      </c>
      <c r="F48" s="8">
        <v>15.2</v>
      </c>
      <c r="G48" s="8">
        <v>176.76</v>
      </c>
      <c r="H48" s="58">
        <v>86.6</v>
      </c>
      <c r="I48" s="63">
        <v>41.92</v>
      </c>
    </row>
    <row r="49" spans="1:9" ht="83.25" customHeight="1" x14ac:dyDescent="1.1499999999999999">
      <c r="A49" s="3">
        <v>7</v>
      </c>
      <c r="B49" s="7" t="s">
        <v>65</v>
      </c>
      <c r="C49" s="3">
        <v>180</v>
      </c>
      <c r="D49" s="8">
        <v>3.74</v>
      </c>
      <c r="E49" s="8">
        <v>6.12</v>
      </c>
      <c r="F49" s="8">
        <v>22.28</v>
      </c>
      <c r="G49" s="8">
        <v>159.12</v>
      </c>
      <c r="H49" s="58">
        <v>21.79</v>
      </c>
      <c r="I49" s="63">
        <v>20.81</v>
      </c>
    </row>
    <row r="50" spans="1:9" ht="83.25" customHeight="1" x14ac:dyDescent="1.1499999999999999">
      <c r="A50" s="172">
        <v>25</v>
      </c>
      <c r="B50" s="7" t="s">
        <v>60</v>
      </c>
      <c r="C50" s="4">
        <v>200</v>
      </c>
      <c r="D50" s="171">
        <v>0.6</v>
      </c>
      <c r="E50" s="171">
        <v>0</v>
      </c>
      <c r="F50" s="171">
        <v>33</v>
      </c>
      <c r="G50" s="171">
        <v>136</v>
      </c>
      <c r="H50" s="171">
        <v>4.2</v>
      </c>
      <c r="I50" s="63">
        <v>24</v>
      </c>
    </row>
    <row r="51" spans="1:9" x14ac:dyDescent="1.1499999999999999">
      <c r="A51" s="3" t="s">
        <v>41</v>
      </c>
      <c r="B51" s="7" t="s">
        <v>5</v>
      </c>
      <c r="C51" s="3">
        <v>50</v>
      </c>
      <c r="D51" s="8">
        <v>4</v>
      </c>
      <c r="E51" s="8">
        <v>0.08</v>
      </c>
      <c r="F51" s="8">
        <v>20.05</v>
      </c>
      <c r="G51" s="8">
        <v>104</v>
      </c>
      <c r="H51" s="58">
        <v>0</v>
      </c>
      <c r="I51" s="63">
        <v>4.62</v>
      </c>
    </row>
    <row r="52" spans="1:9" x14ac:dyDescent="1.1499999999999999">
      <c r="A52" s="3" t="s">
        <v>41</v>
      </c>
      <c r="B52" s="7" t="s">
        <v>6</v>
      </c>
      <c r="C52" s="3">
        <v>30</v>
      </c>
      <c r="D52" s="8">
        <v>1.47</v>
      </c>
      <c r="E52" s="8">
        <v>0.3</v>
      </c>
      <c r="F52" s="8">
        <v>13.44</v>
      </c>
      <c r="G52" s="8">
        <v>60</v>
      </c>
      <c r="H52" s="58">
        <v>0</v>
      </c>
      <c r="I52" s="63">
        <v>2.1800000000000002</v>
      </c>
    </row>
    <row r="53" spans="1:9" x14ac:dyDescent="1.1499999999999999">
      <c r="A53" s="3"/>
      <c r="B53" s="7" t="s">
        <v>43</v>
      </c>
      <c r="C53" s="4">
        <f t="shared" ref="C53:I53" si="5">C46+C47+C48+C49+C50+C51+C52</f>
        <v>920</v>
      </c>
      <c r="D53" s="8">
        <f t="shared" si="5"/>
        <v>33.68</v>
      </c>
      <c r="E53" s="8">
        <f t="shared" si="5"/>
        <v>30.25</v>
      </c>
      <c r="F53" s="8">
        <f t="shared" si="5"/>
        <v>128.95000000000002</v>
      </c>
      <c r="G53" s="8">
        <f t="shared" si="5"/>
        <v>906.31</v>
      </c>
      <c r="H53" s="58">
        <f t="shared" si="5"/>
        <v>139.46999999999997</v>
      </c>
      <c r="I53" s="163">
        <f t="shared" si="5"/>
        <v>142.23000000000002</v>
      </c>
    </row>
    <row r="54" spans="1:9" x14ac:dyDescent="1.1499999999999999">
      <c r="A54" s="254" t="s">
        <v>48</v>
      </c>
      <c r="B54" s="254"/>
      <c r="C54" s="254"/>
      <c r="D54" s="254"/>
      <c r="E54" s="254"/>
      <c r="F54" s="254"/>
      <c r="G54" s="254"/>
      <c r="H54" s="58"/>
      <c r="I54" s="55"/>
    </row>
    <row r="55" spans="1:9" ht="115.5" customHeight="1" x14ac:dyDescent="1.1499999999999999">
      <c r="A55" s="185">
        <v>17</v>
      </c>
      <c r="B55" s="7" t="s">
        <v>59</v>
      </c>
      <c r="C55" s="4">
        <v>200</v>
      </c>
      <c r="D55" s="184">
        <v>0.44</v>
      </c>
      <c r="E55" s="184">
        <v>0</v>
      </c>
      <c r="F55" s="184">
        <v>23.89</v>
      </c>
      <c r="G55" s="184">
        <v>100</v>
      </c>
      <c r="H55" s="142">
        <v>0.73</v>
      </c>
      <c r="I55" s="63">
        <v>5.03</v>
      </c>
    </row>
    <row r="56" spans="1:9" ht="166.5" x14ac:dyDescent="1.1499999999999999">
      <c r="A56" s="172">
        <v>107</v>
      </c>
      <c r="B56" s="7" t="s">
        <v>199</v>
      </c>
      <c r="C56" s="126">
        <v>50</v>
      </c>
      <c r="D56" s="120">
        <v>5.8</v>
      </c>
      <c r="E56" s="120">
        <v>8.3000000000000007</v>
      </c>
      <c r="F56" s="120">
        <v>14.83</v>
      </c>
      <c r="G56" s="120">
        <v>157</v>
      </c>
      <c r="H56" s="120">
        <v>0.11</v>
      </c>
      <c r="I56" s="180">
        <v>19.7</v>
      </c>
    </row>
    <row r="57" spans="1:9" x14ac:dyDescent="1.1499999999999999">
      <c r="A57" s="3">
        <v>70</v>
      </c>
      <c r="B57" s="7" t="s">
        <v>40</v>
      </c>
      <c r="C57" s="3">
        <v>100</v>
      </c>
      <c r="D57" s="8">
        <v>0.4</v>
      </c>
      <c r="E57" s="8">
        <v>0.4</v>
      </c>
      <c r="F57" s="8">
        <v>9.8000000000000007</v>
      </c>
      <c r="G57" s="8">
        <v>47</v>
      </c>
      <c r="H57" s="58">
        <v>9.5</v>
      </c>
      <c r="I57" s="63">
        <v>31.68</v>
      </c>
    </row>
    <row r="58" spans="1:9" x14ac:dyDescent="1.1499999999999999">
      <c r="A58" s="3"/>
      <c r="B58" s="7" t="s">
        <v>114</v>
      </c>
      <c r="C58" s="4">
        <f t="shared" ref="C58:I58" si="6">C55+C56+C57</f>
        <v>350</v>
      </c>
      <c r="D58" s="8">
        <f t="shared" si="6"/>
        <v>6.6400000000000006</v>
      </c>
      <c r="E58" s="8">
        <f t="shared" si="6"/>
        <v>8.7000000000000011</v>
      </c>
      <c r="F58" s="8">
        <f t="shared" si="6"/>
        <v>48.519999999999996</v>
      </c>
      <c r="G58" s="8">
        <f t="shared" si="6"/>
        <v>304</v>
      </c>
      <c r="H58" s="58">
        <f t="shared" si="6"/>
        <v>10.34</v>
      </c>
      <c r="I58" s="163">
        <f t="shared" si="6"/>
        <v>56.41</v>
      </c>
    </row>
    <row r="59" spans="1:9" x14ac:dyDescent="1.1499999999999999">
      <c r="A59" s="260" t="s">
        <v>153</v>
      </c>
      <c r="B59" s="260"/>
      <c r="C59" s="260"/>
      <c r="D59" s="260"/>
      <c r="E59" s="260"/>
      <c r="F59" s="260"/>
      <c r="G59" s="260"/>
      <c r="H59" s="58"/>
      <c r="I59" s="55"/>
    </row>
    <row r="60" spans="1:9" x14ac:dyDescent="1.1499999999999999">
      <c r="A60" s="3"/>
      <c r="B60" s="7"/>
      <c r="C60" s="35"/>
      <c r="D60" s="30" t="s">
        <v>106</v>
      </c>
      <c r="E60" s="30" t="s">
        <v>107</v>
      </c>
      <c r="F60" s="30" t="s">
        <v>108</v>
      </c>
      <c r="G60" s="30" t="s">
        <v>115</v>
      </c>
      <c r="H60" s="60" t="s">
        <v>149</v>
      </c>
      <c r="I60" s="63" t="s">
        <v>191</v>
      </c>
    </row>
    <row r="61" spans="1:9" x14ac:dyDescent="1.1499999999999999">
      <c r="A61" s="3"/>
      <c r="B61" s="37" t="s">
        <v>52</v>
      </c>
      <c r="C61" s="35"/>
      <c r="D61" s="8">
        <f t="shared" ref="D61:I61" si="7">D44+D53+D58</f>
        <v>65.039999999999992</v>
      </c>
      <c r="E61" s="8">
        <f t="shared" si="7"/>
        <v>62.28</v>
      </c>
      <c r="F61" s="8">
        <f t="shared" si="7"/>
        <v>275.40000000000003</v>
      </c>
      <c r="G61" s="8">
        <f t="shared" si="7"/>
        <v>1905.1699999999998</v>
      </c>
      <c r="H61" s="58">
        <f t="shared" si="7"/>
        <v>173.23999999999998</v>
      </c>
      <c r="I61" s="163">
        <f t="shared" si="7"/>
        <v>325.61</v>
      </c>
    </row>
    <row r="62" spans="1:9" ht="165" x14ac:dyDescent="1.1499999999999999">
      <c r="A62" s="3"/>
      <c r="B62" s="37" t="s">
        <v>116</v>
      </c>
      <c r="C62" s="35"/>
      <c r="D62" s="8">
        <v>67.5</v>
      </c>
      <c r="E62" s="8">
        <v>69</v>
      </c>
      <c r="F62" s="8">
        <v>287.25</v>
      </c>
      <c r="G62" s="8">
        <v>2040</v>
      </c>
      <c r="H62" s="58">
        <v>52.5</v>
      </c>
      <c r="I62" s="55"/>
    </row>
    <row r="63" spans="1:9" ht="165" x14ac:dyDescent="1.1499999999999999">
      <c r="A63" s="31"/>
      <c r="B63" s="38" t="s">
        <v>117</v>
      </c>
      <c r="C63" s="30"/>
      <c r="D63" s="8">
        <f>D61*100/D62</f>
        <v>96.35555555555554</v>
      </c>
      <c r="E63" s="8">
        <f>E61*100/E62</f>
        <v>90.260869565217391</v>
      </c>
      <c r="F63" s="8">
        <f>F61*100/F62</f>
        <v>95.874673629242835</v>
      </c>
      <c r="G63" s="8">
        <f>G61*100/G62</f>
        <v>93.39068627450979</v>
      </c>
      <c r="H63" s="58">
        <f>H61*100/H62</f>
        <v>329.98095238095232</v>
      </c>
      <c r="I63" s="55"/>
    </row>
    <row r="64" spans="1:9" x14ac:dyDescent="1.1499999999999999">
      <c r="A64" s="254" t="s">
        <v>138</v>
      </c>
      <c r="B64" s="254"/>
      <c r="C64" s="254"/>
      <c r="D64" s="254"/>
      <c r="E64" s="254"/>
      <c r="F64" s="254"/>
      <c r="G64" s="254"/>
      <c r="H64" s="58"/>
      <c r="I64" s="55"/>
    </row>
    <row r="65" spans="1:9" x14ac:dyDescent="1.1499999999999999">
      <c r="A65" s="254" t="s">
        <v>61</v>
      </c>
      <c r="B65" s="254"/>
      <c r="C65" s="254"/>
      <c r="D65" s="254"/>
      <c r="E65" s="254"/>
      <c r="F65" s="254"/>
      <c r="G65" s="254"/>
      <c r="H65" s="58"/>
      <c r="I65" s="55"/>
    </row>
    <row r="66" spans="1:9" ht="83.25" customHeight="1" x14ac:dyDescent="1.1499999999999999">
      <c r="A66" s="261" t="s">
        <v>102</v>
      </c>
      <c r="B66" s="254" t="s">
        <v>4</v>
      </c>
      <c r="C66" s="262" t="s">
        <v>103</v>
      </c>
      <c r="D66" s="254" t="s">
        <v>104</v>
      </c>
      <c r="E66" s="254"/>
      <c r="F66" s="254"/>
      <c r="G66" s="254" t="s">
        <v>105</v>
      </c>
      <c r="H66" s="255" t="s">
        <v>147</v>
      </c>
      <c r="I66" s="264" t="s">
        <v>192</v>
      </c>
    </row>
    <row r="67" spans="1:9" x14ac:dyDescent="1.1499999999999999">
      <c r="A67" s="261"/>
      <c r="B67" s="254"/>
      <c r="C67" s="262"/>
      <c r="D67" s="30" t="s">
        <v>106</v>
      </c>
      <c r="E67" s="30" t="s">
        <v>107</v>
      </c>
      <c r="F67" s="30" t="s">
        <v>108</v>
      </c>
      <c r="G67" s="254"/>
      <c r="H67" s="256"/>
      <c r="I67" s="265"/>
    </row>
    <row r="68" spans="1:9" x14ac:dyDescent="1.1499999999999999">
      <c r="A68" s="31">
        <v>1</v>
      </c>
      <c r="B68" s="32">
        <v>2</v>
      </c>
      <c r="C68" s="33">
        <v>3</v>
      </c>
      <c r="D68" s="32">
        <v>4</v>
      </c>
      <c r="E68" s="32">
        <v>5</v>
      </c>
      <c r="F68" s="32">
        <v>6</v>
      </c>
      <c r="G68" s="32">
        <v>7</v>
      </c>
      <c r="H68" s="62">
        <v>8</v>
      </c>
      <c r="I68" s="159">
        <v>9</v>
      </c>
    </row>
    <row r="69" spans="1:9" x14ac:dyDescent="1.1499999999999999">
      <c r="A69" s="254" t="s">
        <v>109</v>
      </c>
      <c r="B69" s="254"/>
      <c r="C69" s="254"/>
      <c r="D69" s="255"/>
      <c r="E69" s="255"/>
      <c r="F69" s="255"/>
      <c r="G69" s="255"/>
      <c r="H69" s="108"/>
      <c r="I69" s="55"/>
    </row>
    <row r="70" spans="1:9" ht="99" customHeight="1" x14ac:dyDescent="1.1499999999999999">
      <c r="A70" s="13">
        <v>91</v>
      </c>
      <c r="B70" s="21" t="s">
        <v>167</v>
      </c>
      <c r="C70" s="103">
        <v>240</v>
      </c>
      <c r="D70" s="116">
        <v>10.08</v>
      </c>
      <c r="E70" s="116">
        <v>12.24</v>
      </c>
      <c r="F70" s="116">
        <v>32.64</v>
      </c>
      <c r="G70" s="116">
        <v>299.04000000000002</v>
      </c>
      <c r="H70" s="191">
        <v>16.899999999999999</v>
      </c>
      <c r="I70" s="63">
        <v>72.75</v>
      </c>
    </row>
    <row r="71" spans="1:9" ht="111" customHeight="1" x14ac:dyDescent="1.1499999999999999">
      <c r="A71" s="211">
        <v>4</v>
      </c>
      <c r="B71" s="7" t="s">
        <v>200</v>
      </c>
      <c r="C71" s="126">
        <v>100</v>
      </c>
      <c r="D71" s="181">
        <v>1.1000000000000001</v>
      </c>
      <c r="E71" s="181">
        <v>0.2</v>
      </c>
      <c r="F71" s="181">
        <v>3.8</v>
      </c>
      <c r="G71" s="181">
        <v>24</v>
      </c>
      <c r="H71" s="181">
        <v>17.5</v>
      </c>
      <c r="I71" s="180">
        <v>42.09</v>
      </c>
    </row>
    <row r="72" spans="1:9" ht="99.75" customHeight="1" x14ac:dyDescent="1.1499999999999999">
      <c r="A72" s="3">
        <v>2</v>
      </c>
      <c r="B72" s="7" t="s">
        <v>63</v>
      </c>
      <c r="C72" s="3">
        <v>200</v>
      </c>
      <c r="D72" s="104">
        <v>3.58</v>
      </c>
      <c r="E72" s="104">
        <v>2.68</v>
      </c>
      <c r="F72" s="104">
        <v>28.34</v>
      </c>
      <c r="G72" s="104">
        <v>151.80000000000001</v>
      </c>
      <c r="H72" s="104">
        <v>1.3</v>
      </c>
      <c r="I72" s="63">
        <v>16.07</v>
      </c>
    </row>
    <row r="73" spans="1:9" s="34" customFormat="1" ht="166.5" x14ac:dyDescent="1.1499999999999999">
      <c r="A73" s="3" t="s">
        <v>41</v>
      </c>
      <c r="B73" s="7" t="s">
        <v>42</v>
      </c>
      <c r="C73" s="3">
        <v>60</v>
      </c>
      <c r="D73" s="8">
        <v>4.8</v>
      </c>
      <c r="E73" s="8">
        <v>0.09</v>
      </c>
      <c r="F73" s="8">
        <v>24.06</v>
      </c>
      <c r="G73" s="8">
        <v>124.8</v>
      </c>
      <c r="H73" s="58">
        <v>0</v>
      </c>
      <c r="I73" s="63">
        <v>5.54</v>
      </c>
    </row>
    <row r="74" spans="1:9" x14ac:dyDescent="1.1499999999999999">
      <c r="A74" s="3"/>
      <c r="B74" s="7" t="s">
        <v>121</v>
      </c>
      <c r="C74" s="4">
        <f t="shared" ref="C74:I74" si="8">C70+C71+C72+C73</f>
        <v>600</v>
      </c>
      <c r="D74" s="8">
        <f t="shared" si="8"/>
        <v>19.559999999999999</v>
      </c>
      <c r="E74" s="8">
        <f t="shared" si="8"/>
        <v>15.209999999999999</v>
      </c>
      <c r="F74" s="8">
        <f t="shared" si="8"/>
        <v>88.84</v>
      </c>
      <c r="G74" s="8">
        <f t="shared" si="8"/>
        <v>599.64</v>
      </c>
      <c r="H74" s="58">
        <f t="shared" si="8"/>
        <v>35.699999999999996</v>
      </c>
      <c r="I74" s="163">
        <f t="shared" si="8"/>
        <v>136.44999999999999</v>
      </c>
    </row>
    <row r="75" spans="1:9" x14ac:dyDescent="1.1499999999999999">
      <c r="A75" s="254" t="s">
        <v>111</v>
      </c>
      <c r="B75" s="254"/>
      <c r="C75" s="254"/>
      <c r="D75" s="254"/>
      <c r="E75" s="254"/>
      <c r="F75" s="254"/>
      <c r="G75" s="254"/>
      <c r="H75" s="58"/>
      <c r="I75" s="55"/>
    </row>
    <row r="76" spans="1:9" ht="107.25" customHeight="1" x14ac:dyDescent="1.1499999999999999">
      <c r="A76" s="123">
        <v>76</v>
      </c>
      <c r="B76" s="7" t="s">
        <v>74</v>
      </c>
      <c r="C76" s="123">
        <v>100</v>
      </c>
      <c r="D76" s="122">
        <v>1.73</v>
      </c>
      <c r="E76" s="122">
        <v>7.65</v>
      </c>
      <c r="F76" s="122">
        <v>8.18</v>
      </c>
      <c r="G76" s="122">
        <v>112.5</v>
      </c>
      <c r="H76" s="122">
        <v>8.83</v>
      </c>
      <c r="I76" s="63">
        <v>18.03</v>
      </c>
    </row>
    <row r="77" spans="1:9" ht="163.5" customHeight="1" x14ac:dyDescent="1.1499999999999999">
      <c r="A77" s="123">
        <v>104</v>
      </c>
      <c r="B77" s="7" t="s">
        <v>184</v>
      </c>
      <c r="C77" s="107" t="s">
        <v>126</v>
      </c>
      <c r="D77" s="125">
        <v>6.5</v>
      </c>
      <c r="E77" s="125">
        <v>5.3</v>
      </c>
      <c r="F77" s="125">
        <v>14.53</v>
      </c>
      <c r="G77" s="125">
        <v>167.25</v>
      </c>
      <c r="H77" s="125">
        <v>10.53</v>
      </c>
      <c r="I77" s="63">
        <v>43.97</v>
      </c>
    </row>
    <row r="78" spans="1:9" ht="114.75" customHeight="1" x14ac:dyDescent="1.1499999999999999">
      <c r="A78" s="172">
        <v>16</v>
      </c>
      <c r="B78" s="7" t="s">
        <v>90</v>
      </c>
      <c r="C78" s="126">
        <v>100</v>
      </c>
      <c r="D78" s="106">
        <v>15.68</v>
      </c>
      <c r="E78" s="106">
        <v>12.51</v>
      </c>
      <c r="F78" s="106">
        <v>11.9</v>
      </c>
      <c r="G78" s="106">
        <v>245</v>
      </c>
      <c r="H78" s="106">
        <v>1.04</v>
      </c>
      <c r="I78" s="63">
        <v>41.76</v>
      </c>
    </row>
    <row r="79" spans="1:9" ht="119.25" customHeight="1" x14ac:dyDescent="1.1499999999999999">
      <c r="A79" s="3">
        <v>11</v>
      </c>
      <c r="B79" s="7" t="s">
        <v>58</v>
      </c>
      <c r="C79" s="3">
        <v>180</v>
      </c>
      <c r="D79" s="8">
        <v>6.79</v>
      </c>
      <c r="E79" s="8">
        <v>8.1</v>
      </c>
      <c r="F79" s="8">
        <v>34.85</v>
      </c>
      <c r="G79" s="8">
        <v>173.88</v>
      </c>
      <c r="H79" s="58">
        <v>0</v>
      </c>
      <c r="I79" s="63">
        <v>12.78</v>
      </c>
    </row>
    <row r="80" spans="1:9" ht="95.25" customHeight="1" x14ac:dyDescent="1.1499999999999999">
      <c r="A80" s="3">
        <v>62</v>
      </c>
      <c r="B80" s="7" t="s">
        <v>185</v>
      </c>
      <c r="C80" s="35" t="s">
        <v>110</v>
      </c>
      <c r="D80" s="8">
        <v>0.16</v>
      </c>
      <c r="E80" s="8">
        <v>0.16</v>
      </c>
      <c r="F80" s="8">
        <v>18.89</v>
      </c>
      <c r="G80" s="8">
        <v>79</v>
      </c>
      <c r="H80" s="58">
        <v>4</v>
      </c>
      <c r="I80" s="63">
        <v>9.81</v>
      </c>
    </row>
    <row r="81" spans="1:9" x14ac:dyDescent="1.1499999999999999">
      <c r="A81" s="3" t="s">
        <v>41</v>
      </c>
      <c r="B81" s="7" t="s">
        <v>5</v>
      </c>
      <c r="C81" s="3">
        <v>50</v>
      </c>
      <c r="D81" s="8">
        <v>4</v>
      </c>
      <c r="E81" s="8">
        <v>0.08</v>
      </c>
      <c r="F81" s="8">
        <v>20.05</v>
      </c>
      <c r="G81" s="8">
        <v>104</v>
      </c>
      <c r="H81" s="58">
        <v>0</v>
      </c>
      <c r="I81" s="63">
        <v>4.62</v>
      </c>
    </row>
    <row r="82" spans="1:9" x14ac:dyDescent="1.1499999999999999">
      <c r="A82" s="3" t="s">
        <v>41</v>
      </c>
      <c r="B82" s="7" t="s">
        <v>6</v>
      </c>
      <c r="C82" s="3">
        <v>30</v>
      </c>
      <c r="D82" s="8">
        <v>1.47</v>
      </c>
      <c r="E82" s="8">
        <v>0.3</v>
      </c>
      <c r="F82" s="8">
        <v>13.44</v>
      </c>
      <c r="G82" s="8">
        <v>60</v>
      </c>
      <c r="H82" s="58">
        <v>0</v>
      </c>
      <c r="I82" s="63">
        <v>2.1800000000000002</v>
      </c>
    </row>
    <row r="83" spans="1:9" x14ac:dyDescent="1.1499999999999999">
      <c r="A83" s="3"/>
      <c r="B83" s="7" t="s">
        <v>43</v>
      </c>
      <c r="C83" s="4">
        <f t="shared" ref="C83:I83" si="9">C76+C77+C78+C79+C80+C81+C82</f>
        <v>910</v>
      </c>
      <c r="D83" s="8">
        <f t="shared" si="9"/>
        <v>36.33</v>
      </c>
      <c r="E83" s="8">
        <f t="shared" si="9"/>
        <v>34.099999999999994</v>
      </c>
      <c r="F83" s="8">
        <f t="shared" si="9"/>
        <v>121.84</v>
      </c>
      <c r="G83" s="8">
        <f t="shared" si="9"/>
        <v>941.63</v>
      </c>
      <c r="H83" s="58">
        <f t="shared" si="9"/>
        <v>24.4</v>
      </c>
      <c r="I83" s="163">
        <f t="shared" si="9"/>
        <v>133.15</v>
      </c>
    </row>
    <row r="84" spans="1:9" x14ac:dyDescent="1.1499999999999999">
      <c r="A84" s="254" t="s">
        <v>48</v>
      </c>
      <c r="B84" s="254"/>
      <c r="C84" s="254"/>
      <c r="D84" s="254"/>
      <c r="E84" s="254"/>
      <c r="F84" s="254"/>
      <c r="G84" s="254"/>
      <c r="H84" s="58"/>
      <c r="I84" s="55"/>
    </row>
    <row r="85" spans="1:9" x14ac:dyDescent="1.1499999999999999">
      <c r="A85" s="172">
        <v>46</v>
      </c>
      <c r="B85" s="7" t="s">
        <v>49</v>
      </c>
      <c r="C85" s="172">
        <v>200</v>
      </c>
      <c r="D85" s="171">
        <v>5.8</v>
      </c>
      <c r="E85" s="171">
        <v>5</v>
      </c>
      <c r="F85" s="171">
        <v>9.6</v>
      </c>
      <c r="G85" s="171">
        <v>108</v>
      </c>
      <c r="H85" s="142">
        <v>2.74</v>
      </c>
      <c r="I85" s="63">
        <v>22.59</v>
      </c>
    </row>
    <row r="86" spans="1:9" ht="249.75" x14ac:dyDescent="1.1499999999999999">
      <c r="A86" s="185">
        <v>89</v>
      </c>
      <c r="B86" s="7" t="s">
        <v>50</v>
      </c>
      <c r="C86" s="185">
        <v>50</v>
      </c>
      <c r="D86" s="184">
        <v>2.69</v>
      </c>
      <c r="E86" s="184">
        <v>3.5</v>
      </c>
      <c r="F86" s="184">
        <v>29.19</v>
      </c>
      <c r="G86" s="184">
        <v>159</v>
      </c>
      <c r="H86" s="142">
        <v>0</v>
      </c>
      <c r="I86" s="63">
        <v>12.6</v>
      </c>
    </row>
    <row r="87" spans="1:9" ht="84" customHeight="1" x14ac:dyDescent="1.1499999999999999">
      <c r="A87" s="172">
        <v>70</v>
      </c>
      <c r="B87" s="7" t="s">
        <v>40</v>
      </c>
      <c r="C87" s="172">
        <v>100</v>
      </c>
      <c r="D87" s="171">
        <v>0.4</v>
      </c>
      <c r="E87" s="171">
        <v>0.4</v>
      </c>
      <c r="F87" s="171">
        <v>9.8000000000000007</v>
      </c>
      <c r="G87" s="171">
        <v>47</v>
      </c>
      <c r="H87" s="142">
        <v>9.5</v>
      </c>
      <c r="I87" s="63">
        <v>31.68</v>
      </c>
    </row>
    <row r="88" spans="1:9" x14ac:dyDescent="1.1499999999999999">
      <c r="A88" s="3"/>
      <c r="B88" s="7" t="s">
        <v>114</v>
      </c>
      <c r="C88" s="4">
        <f>C85+C86+C87</f>
        <v>350</v>
      </c>
      <c r="D88" s="160">
        <f>D85+D86+D87</f>
        <v>8.89</v>
      </c>
      <c r="E88" s="171">
        <f t="shared" ref="E88:I88" si="10">E85+E86+E87</f>
        <v>8.9</v>
      </c>
      <c r="F88" s="171">
        <f t="shared" si="10"/>
        <v>48.59</v>
      </c>
      <c r="G88" s="171">
        <f t="shared" si="10"/>
        <v>314</v>
      </c>
      <c r="H88" s="171">
        <f t="shared" si="10"/>
        <v>12.24</v>
      </c>
      <c r="I88" s="174">
        <f t="shared" si="10"/>
        <v>66.87</v>
      </c>
    </row>
    <row r="89" spans="1:9" x14ac:dyDescent="1.1499999999999999">
      <c r="A89" s="260" t="s">
        <v>153</v>
      </c>
      <c r="B89" s="260"/>
      <c r="C89" s="260"/>
      <c r="D89" s="260"/>
      <c r="E89" s="260"/>
      <c r="F89" s="260"/>
      <c r="G89" s="260"/>
      <c r="H89" s="58"/>
      <c r="I89" s="55"/>
    </row>
    <row r="90" spans="1:9" x14ac:dyDescent="1.1499999999999999">
      <c r="A90" s="3"/>
      <c r="B90" s="7"/>
      <c r="C90" s="35"/>
      <c r="D90" s="30" t="s">
        <v>106</v>
      </c>
      <c r="E90" s="30" t="s">
        <v>107</v>
      </c>
      <c r="F90" s="30" t="s">
        <v>108</v>
      </c>
      <c r="G90" s="30" t="s">
        <v>115</v>
      </c>
      <c r="H90" s="60" t="s">
        <v>149</v>
      </c>
      <c r="I90" s="63" t="s">
        <v>191</v>
      </c>
    </row>
    <row r="91" spans="1:9" x14ac:dyDescent="1.1499999999999999">
      <c r="A91" s="3"/>
      <c r="B91" s="37" t="s">
        <v>52</v>
      </c>
      <c r="C91" s="35"/>
      <c r="D91" s="8">
        <f t="shared" ref="D91:I91" si="11">SUM(D74+D83+D88)</f>
        <v>64.78</v>
      </c>
      <c r="E91" s="8">
        <f t="shared" si="11"/>
        <v>58.209999999999994</v>
      </c>
      <c r="F91" s="8">
        <f t="shared" si="11"/>
        <v>259.27</v>
      </c>
      <c r="G91" s="8">
        <f t="shared" si="11"/>
        <v>1855.27</v>
      </c>
      <c r="H91" s="58">
        <f t="shared" si="11"/>
        <v>72.339999999999989</v>
      </c>
      <c r="I91" s="163">
        <f t="shared" si="11"/>
        <v>336.47</v>
      </c>
    </row>
    <row r="92" spans="1:9" ht="165" x14ac:dyDescent="1.1499999999999999">
      <c r="A92" s="3"/>
      <c r="B92" s="37" t="s">
        <v>116</v>
      </c>
      <c r="C92" s="35"/>
      <c r="D92" s="8">
        <v>67.5</v>
      </c>
      <c r="E92" s="8">
        <v>69</v>
      </c>
      <c r="F92" s="8">
        <v>287.25</v>
      </c>
      <c r="G92" s="8">
        <v>2040</v>
      </c>
      <c r="H92" s="58">
        <v>52.5</v>
      </c>
      <c r="I92" s="55"/>
    </row>
    <row r="93" spans="1:9" ht="165" x14ac:dyDescent="1.1499999999999999">
      <c r="A93" s="31"/>
      <c r="B93" s="38" t="s">
        <v>117</v>
      </c>
      <c r="C93" s="30"/>
      <c r="D93" s="8">
        <f>D91*100/D92</f>
        <v>95.970370370370375</v>
      </c>
      <c r="E93" s="8">
        <f>E91*100/E92</f>
        <v>84.362318840579704</v>
      </c>
      <c r="F93" s="8">
        <f>F91*100/F92</f>
        <v>90.259355961705836</v>
      </c>
      <c r="G93" s="8">
        <f>G91*100/G92</f>
        <v>90.944607843137248</v>
      </c>
      <c r="H93" s="58">
        <f>H91*100/H92</f>
        <v>137.79047619047617</v>
      </c>
      <c r="I93" s="55"/>
    </row>
    <row r="94" spans="1:9" x14ac:dyDescent="1.1499999999999999">
      <c r="A94" s="254" t="s">
        <v>138</v>
      </c>
      <c r="B94" s="254"/>
      <c r="C94" s="254"/>
      <c r="D94" s="254"/>
      <c r="E94" s="254"/>
      <c r="F94" s="254"/>
      <c r="G94" s="254"/>
      <c r="H94" s="58"/>
      <c r="I94" s="55"/>
    </row>
    <row r="95" spans="1:9" x14ac:dyDescent="1.1499999999999999">
      <c r="A95" s="254" t="s">
        <v>67</v>
      </c>
      <c r="B95" s="254"/>
      <c r="C95" s="254"/>
      <c r="D95" s="254"/>
      <c r="E95" s="254"/>
      <c r="F95" s="254"/>
      <c r="G95" s="254"/>
      <c r="H95" s="58"/>
      <c r="I95" s="55"/>
    </row>
    <row r="96" spans="1:9" ht="83.25" customHeight="1" x14ac:dyDescent="1.1499999999999999">
      <c r="A96" s="261" t="s">
        <v>102</v>
      </c>
      <c r="B96" s="254" t="s">
        <v>4</v>
      </c>
      <c r="C96" s="262" t="s">
        <v>103</v>
      </c>
      <c r="D96" s="254" t="s">
        <v>104</v>
      </c>
      <c r="E96" s="254"/>
      <c r="F96" s="254"/>
      <c r="G96" s="254" t="s">
        <v>105</v>
      </c>
      <c r="H96" s="255" t="s">
        <v>147</v>
      </c>
      <c r="I96" s="264" t="s">
        <v>192</v>
      </c>
    </row>
    <row r="97" spans="1:9" x14ac:dyDescent="1.1499999999999999">
      <c r="A97" s="261"/>
      <c r="B97" s="254"/>
      <c r="C97" s="262"/>
      <c r="D97" s="30" t="s">
        <v>106</v>
      </c>
      <c r="E97" s="30" t="s">
        <v>107</v>
      </c>
      <c r="F97" s="30" t="s">
        <v>108</v>
      </c>
      <c r="G97" s="254"/>
      <c r="H97" s="256"/>
      <c r="I97" s="265"/>
    </row>
    <row r="98" spans="1:9" x14ac:dyDescent="1.1499999999999999">
      <c r="A98" s="31">
        <v>1</v>
      </c>
      <c r="B98" s="32">
        <v>2</v>
      </c>
      <c r="C98" s="33">
        <v>3</v>
      </c>
      <c r="D98" s="32">
        <v>4</v>
      </c>
      <c r="E98" s="32">
        <v>5</v>
      </c>
      <c r="F98" s="32">
        <v>6</v>
      </c>
      <c r="G98" s="32">
        <v>7</v>
      </c>
      <c r="H98" s="62">
        <v>8</v>
      </c>
      <c r="I98" s="159">
        <v>9</v>
      </c>
    </row>
    <row r="99" spans="1:9" x14ac:dyDescent="1.1499999999999999">
      <c r="A99" s="254" t="s">
        <v>109</v>
      </c>
      <c r="B99" s="254"/>
      <c r="C99" s="254"/>
      <c r="D99" s="254"/>
      <c r="E99" s="254"/>
      <c r="F99" s="254"/>
      <c r="G99" s="254"/>
      <c r="H99" s="58"/>
      <c r="I99" s="55"/>
    </row>
    <row r="100" spans="1:9" x14ac:dyDescent="1.1499999999999999">
      <c r="A100" s="3">
        <v>51</v>
      </c>
      <c r="B100" s="7" t="s">
        <v>68</v>
      </c>
      <c r="C100" s="35" t="s">
        <v>126</v>
      </c>
      <c r="D100" s="39">
        <v>6.51</v>
      </c>
      <c r="E100" s="39">
        <v>8.9499999999999993</v>
      </c>
      <c r="F100" s="39">
        <v>34.799999999999997</v>
      </c>
      <c r="G100" s="39">
        <v>242.3</v>
      </c>
      <c r="H100" s="58">
        <v>2.41</v>
      </c>
      <c r="I100" s="63">
        <v>23.66</v>
      </c>
    </row>
    <row r="101" spans="1:9" ht="87.75" customHeight="1" x14ac:dyDescent="1.1499999999999999">
      <c r="A101" s="203">
        <v>59</v>
      </c>
      <c r="B101" s="7" t="s">
        <v>202</v>
      </c>
      <c r="C101" s="35" t="s">
        <v>203</v>
      </c>
      <c r="D101" s="201">
        <v>0.1</v>
      </c>
      <c r="E101" s="201">
        <v>8.1999999999999993</v>
      </c>
      <c r="F101" s="201">
        <v>0.1</v>
      </c>
      <c r="G101" s="201">
        <v>75</v>
      </c>
      <c r="H101" s="202">
        <v>0</v>
      </c>
      <c r="I101" s="63">
        <v>8.15</v>
      </c>
    </row>
    <row r="102" spans="1:9" ht="87.75" customHeight="1" x14ac:dyDescent="1.1499999999999999">
      <c r="A102" s="211">
        <v>13</v>
      </c>
      <c r="B102" s="7" t="s">
        <v>80</v>
      </c>
      <c r="C102" s="211">
        <v>20</v>
      </c>
      <c r="D102" s="210">
        <v>5</v>
      </c>
      <c r="E102" s="210">
        <v>6.33</v>
      </c>
      <c r="F102" s="210">
        <v>0</v>
      </c>
      <c r="G102" s="210">
        <v>77.33</v>
      </c>
      <c r="H102" s="212">
        <v>0.14000000000000001</v>
      </c>
      <c r="I102" s="63">
        <v>16.12</v>
      </c>
    </row>
    <row r="103" spans="1:9" x14ac:dyDescent="1.1499999999999999">
      <c r="A103" s="3">
        <v>57</v>
      </c>
      <c r="B103" s="7" t="s">
        <v>56</v>
      </c>
      <c r="C103" s="3">
        <v>200</v>
      </c>
      <c r="D103" s="8">
        <v>0</v>
      </c>
      <c r="E103" s="8">
        <v>0</v>
      </c>
      <c r="F103" s="8">
        <v>15.04</v>
      </c>
      <c r="G103" s="8">
        <v>62</v>
      </c>
      <c r="H103" s="58">
        <v>0.03</v>
      </c>
      <c r="I103" s="63">
        <v>2.5099999999999998</v>
      </c>
    </row>
    <row r="104" spans="1:9" x14ac:dyDescent="1.1499999999999999">
      <c r="A104" s="221" t="s">
        <v>41</v>
      </c>
      <c r="B104" s="7" t="s">
        <v>208</v>
      </c>
      <c r="C104" s="221">
        <v>115</v>
      </c>
      <c r="D104" s="220">
        <v>2.1</v>
      </c>
      <c r="E104" s="220">
        <v>8.1</v>
      </c>
      <c r="F104" s="220">
        <v>16</v>
      </c>
      <c r="G104" s="220">
        <v>140</v>
      </c>
      <c r="H104" s="142">
        <v>0</v>
      </c>
      <c r="I104" s="63">
        <v>43</v>
      </c>
    </row>
    <row r="105" spans="1:9" ht="166.5" x14ac:dyDescent="1.1499999999999999">
      <c r="A105" s="3" t="s">
        <v>41</v>
      </c>
      <c r="B105" s="7" t="s">
        <v>42</v>
      </c>
      <c r="C105" s="3">
        <v>60</v>
      </c>
      <c r="D105" s="8">
        <v>4.8</v>
      </c>
      <c r="E105" s="8">
        <v>0.09</v>
      </c>
      <c r="F105" s="8">
        <v>24.06</v>
      </c>
      <c r="G105" s="8">
        <v>124.8</v>
      </c>
      <c r="H105" s="58">
        <v>0</v>
      </c>
      <c r="I105" s="63">
        <v>5.54</v>
      </c>
    </row>
    <row r="106" spans="1:9" x14ac:dyDescent="1.1499999999999999">
      <c r="A106" s="3"/>
      <c r="B106" s="7" t="s">
        <v>121</v>
      </c>
      <c r="C106" s="4">
        <f>C100+C101+C102+C103+C104+C105</f>
        <v>655</v>
      </c>
      <c r="D106" s="8">
        <f>D100+D101+D102+D103+D104+D105</f>
        <v>18.509999999999998</v>
      </c>
      <c r="E106" s="210">
        <f t="shared" ref="E106:I106" si="12">E100+E101+E102+E103+E104+E105</f>
        <v>31.669999999999998</v>
      </c>
      <c r="F106" s="210">
        <f t="shared" si="12"/>
        <v>90</v>
      </c>
      <c r="G106" s="210">
        <f t="shared" si="12"/>
        <v>721.43</v>
      </c>
      <c r="H106" s="210">
        <f t="shared" si="12"/>
        <v>2.58</v>
      </c>
      <c r="I106" s="214">
        <f t="shared" si="12"/>
        <v>98.98</v>
      </c>
    </row>
    <row r="107" spans="1:9" x14ac:dyDescent="1.1499999999999999">
      <c r="A107" s="254" t="s">
        <v>111</v>
      </c>
      <c r="B107" s="254"/>
      <c r="C107" s="254"/>
      <c r="D107" s="254"/>
      <c r="E107" s="254"/>
      <c r="F107" s="254"/>
      <c r="G107" s="254"/>
      <c r="H107" s="58"/>
      <c r="I107" s="55"/>
    </row>
    <row r="108" spans="1:9" x14ac:dyDescent="1.1499999999999999">
      <c r="A108" s="3">
        <v>32</v>
      </c>
      <c r="B108" s="7" t="s">
        <v>70</v>
      </c>
      <c r="C108" s="35" t="s">
        <v>122</v>
      </c>
      <c r="D108" s="8">
        <v>12.98</v>
      </c>
      <c r="E108" s="8">
        <v>16.38</v>
      </c>
      <c r="F108" s="8">
        <v>4.2</v>
      </c>
      <c r="G108" s="8">
        <v>205</v>
      </c>
      <c r="H108" s="58">
        <v>1.02</v>
      </c>
      <c r="I108" s="63">
        <v>61.96</v>
      </c>
    </row>
    <row r="109" spans="1:9" ht="246" customHeight="1" x14ac:dyDescent="1.1499999999999999">
      <c r="A109" s="217">
        <v>22</v>
      </c>
      <c r="B109" s="7" t="s">
        <v>71</v>
      </c>
      <c r="C109" s="35" t="s">
        <v>124</v>
      </c>
      <c r="D109" s="216">
        <v>11.5</v>
      </c>
      <c r="E109" s="216">
        <v>11.25</v>
      </c>
      <c r="F109" s="216">
        <v>18.5</v>
      </c>
      <c r="G109" s="216">
        <v>221.5</v>
      </c>
      <c r="H109" s="142">
        <v>16.760000000000002</v>
      </c>
      <c r="I109" s="63">
        <v>27.83</v>
      </c>
    </row>
    <row r="110" spans="1:9" ht="158.25" customHeight="1" x14ac:dyDescent="1.1499999999999999">
      <c r="A110" s="211">
        <v>48</v>
      </c>
      <c r="B110" s="7" t="s">
        <v>72</v>
      </c>
      <c r="C110" s="35" t="s">
        <v>125</v>
      </c>
      <c r="D110" s="210">
        <v>22.86</v>
      </c>
      <c r="E110" s="210">
        <v>26.14</v>
      </c>
      <c r="F110" s="210">
        <v>21.86</v>
      </c>
      <c r="G110" s="210">
        <v>414.29</v>
      </c>
      <c r="H110" s="210">
        <v>6.82</v>
      </c>
      <c r="I110" s="63">
        <v>146.32</v>
      </c>
    </row>
    <row r="111" spans="1:9" x14ac:dyDescent="1.1499999999999999">
      <c r="A111" s="3">
        <v>35</v>
      </c>
      <c r="B111" s="7" t="s">
        <v>47</v>
      </c>
      <c r="C111" s="4">
        <v>200</v>
      </c>
      <c r="D111" s="8">
        <v>0.7</v>
      </c>
      <c r="E111" s="8">
        <v>0.3</v>
      </c>
      <c r="F111" s="8">
        <v>22.8</v>
      </c>
      <c r="G111" s="8">
        <v>97</v>
      </c>
      <c r="H111" s="58">
        <v>200</v>
      </c>
      <c r="I111" s="63">
        <v>6.9</v>
      </c>
    </row>
    <row r="112" spans="1:9" x14ac:dyDescent="1.1499999999999999">
      <c r="A112" s="3" t="s">
        <v>41</v>
      </c>
      <c r="B112" s="7" t="s">
        <v>5</v>
      </c>
      <c r="C112" s="3">
        <v>50</v>
      </c>
      <c r="D112" s="8">
        <v>4</v>
      </c>
      <c r="E112" s="8">
        <v>0.08</v>
      </c>
      <c r="F112" s="8">
        <v>20.05</v>
      </c>
      <c r="G112" s="8">
        <v>104</v>
      </c>
      <c r="H112" s="58">
        <v>0</v>
      </c>
      <c r="I112" s="63">
        <v>4.62</v>
      </c>
    </row>
    <row r="113" spans="1:9" x14ac:dyDescent="1.1499999999999999">
      <c r="A113" s="3" t="s">
        <v>41</v>
      </c>
      <c r="B113" s="7" t="s">
        <v>6</v>
      </c>
      <c r="C113" s="3">
        <v>30</v>
      </c>
      <c r="D113" s="8">
        <v>1.47</v>
      </c>
      <c r="E113" s="8">
        <v>0.3</v>
      </c>
      <c r="F113" s="8">
        <v>13.44</v>
      </c>
      <c r="G113" s="8">
        <v>60</v>
      </c>
      <c r="H113" s="58">
        <v>0</v>
      </c>
      <c r="I113" s="63">
        <v>2.1800000000000002</v>
      </c>
    </row>
    <row r="114" spans="1:9" x14ac:dyDescent="1.1499999999999999">
      <c r="A114" s="3"/>
      <c r="B114" s="7" t="s">
        <v>43</v>
      </c>
      <c r="C114" s="4">
        <f t="shared" ref="C114:I114" si="13">C108+C109+C110+C111+C112+C113</f>
        <v>852</v>
      </c>
      <c r="D114" s="8">
        <f t="shared" si="13"/>
        <v>53.510000000000005</v>
      </c>
      <c r="E114" s="8">
        <f t="shared" si="13"/>
        <v>54.449999999999989</v>
      </c>
      <c r="F114" s="8">
        <f t="shared" si="13"/>
        <v>100.85</v>
      </c>
      <c r="G114" s="8">
        <f t="shared" si="13"/>
        <v>1101.79</v>
      </c>
      <c r="H114" s="58">
        <f t="shared" si="13"/>
        <v>224.6</v>
      </c>
      <c r="I114" s="163">
        <f t="shared" si="13"/>
        <v>249.81</v>
      </c>
    </row>
    <row r="115" spans="1:9" x14ac:dyDescent="1.1499999999999999">
      <c r="A115" s="254" t="s">
        <v>48</v>
      </c>
      <c r="B115" s="254"/>
      <c r="C115" s="254"/>
      <c r="D115" s="254"/>
      <c r="E115" s="254"/>
      <c r="F115" s="254"/>
      <c r="G115" s="254"/>
      <c r="H115" s="58"/>
      <c r="I115" s="55"/>
    </row>
    <row r="116" spans="1:9" ht="115.5" customHeight="1" x14ac:dyDescent="1.1499999999999999">
      <c r="A116" s="185">
        <v>25</v>
      </c>
      <c r="B116" s="7" t="s">
        <v>60</v>
      </c>
      <c r="C116" s="4">
        <v>200</v>
      </c>
      <c r="D116" s="184">
        <v>0.6</v>
      </c>
      <c r="E116" s="184">
        <v>0</v>
      </c>
      <c r="F116" s="184">
        <v>33</v>
      </c>
      <c r="G116" s="184">
        <v>136</v>
      </c>
      <c r="H116" s="184">
        <v>4.2</v>
      </c>
      <c r="I116" s="63">
        <v>24</v>
      </c>
    </row>
    <row r="117" spans="1:9" x14ac:dyDescent="1.1499999999999999">
      <c r="A117" s="185">
        <v>89</v>
      </c>
      <c r="B117" s="7" t="s">
        <v>151</v>
      </c>
      <c r="C117" s="35" t="s">
        <v>123</v>
      </c>
      <c r="D117" s="184">
        <v>3.55</v>
      </c>
      <c r="E117" s="184">
        <v>7.4</v>
      </c>
      <c r="F117" s="184">
        <v>28.05</v>
      </c>
      <c r="G117" s="184">
        <v>193</v>
      </c>
      <c r="H117" s="142">
        <v>0.02</v>
      </c>
      <c r="I117" s="63">
        <v>17.5</v>
      </c>
    </row>
    <row r="118" spans="1:9" ht="84" customHeight="1" x14ac:dyDescent="1.1499999999999999">
      <c r="A118" s="185">
        <v>70</v>
      </c>
      <c r="B118" s="7" t="s">
        <v>40</v>
      </c>
      <c r="C118" s="185">
        <v>100</v>
      </c>
      <c r="D118" s="184">
        <v>0.4</v>
      </c>
      <c r="E118" s="184">
        <v>0.4</v>
      </c>
      <c r="F118" s="184">
        <v>9.8000000000000007</v>
      </c>
      <c r="G118" s="184">
        <v>47</v>
      </c>
      <c r="H118" s="142">
        <v>9.5</v>
      </c>
      <c r="I118" s="63">
        <v>31.68</v>
      </c>
    </row>
    <row r="119" spans="1:9" x14ac:dyDescent="1.1499999999999999">
      <c r="A119" s="3"/>
      <c r="B119" s="7" t="s">
        <v>114</v>
      </c>
      <c r="C119" s="4">
        <f>C116+C117+C118</f>
        <v>350</v>
      </c>
      <c r="D119" s="160">
        <f>D116+D117+D118</f>
        <v>4.55</v>
      </c>
      <c r="E119" s="171">
        <f t="shared" ref="E119:I119" si="14">E116+E117+E118</f>
        <v>7.8000000000000007</v>
      </c>
      <c r="F119" s="171">
        <f t="shared" si="14"/>
        <v>70.849999999999994</v>
      </c>
      <c r="G119" s="171">
        <f t="shared" si="14"/>
        <v>376</v>
      </c>
      <c r="H119" s="171">
        <f t="shared" si="14"/>
        <v>13.719999999999999</v>
      </c>
      <c r="I119" s="174">
        <f t="shared" si="14"/>
        <v>73.180000000000007</v>
      </c>
    </row>
    <row r="120" spans="1:9" x14ac:dyDescent="1.1499999999999999">
      <c r="A120" s="260" t="s">
        <v>153</v>
      </c>
      <c r="B120" s="260"/>
      <c r="C120" s="260"/>
      <c r="D120" s="260"/>
      <c r="E120" s="260"/>
      <c r="F120" s="260"/>
      <c r="G120" s="260"/>
      <c r="H120" s="58"/>
      <c r="I120" s="55"/>
    </row>
    <row r="121" spans="1:9" x14ac:dyDescent="1.1499999999999999">
      <c r="A121" s="3"/>
      <c r="B121" s="7"/>
      <c r="C121" s="35"/>
      <c r="D121" s="30" t="s">
        <v>106</v>
      </c>
      <c r="E121" s="30" t="s">
        <v>107</v>
      </c>
      <c r="F121" s="30" t="s">
        <v>108</v>
      </c>
      <c r="G121" s="30" t="s">
        <v>115</v>
      </c>
      <c r="H121" s="60" t="s">
        <v>149</v>
      </c>
      <c r="I121" s="63" t="s">
        <v>191</v>
      </c>
    </row>
    <row r="122" spans="1:9" x14ac:dyDescent="1.1499999999999999">
      <c r="A122" s="3"/>
      <c r="B122" s="37" t="s">
        <v>52</v>
      </c>
      <c r="C122" s="35"/>
      <c r="D122" s="8">
        <f t="shared" ref="D122:I122" si="15">D106+D114+D119</f>
        <v>76.570000000000007</v>
      </c>
      <c r="E122" s="8">
        <f t="shared" si="15"/>
        <v>93.919999999999987</v>
      </c>
      <c r="F122" s="8">
        <f t="shared" si="15"/>
        <v>261.7</v>
      </c>
      <c r="G122" s="8">
        <f t="shared" si="15"/>
        <v>2199.2199999999998</v>
      </c>
      <c r="H122" s="58">
        <f t="shared" si="15"/>
        <v>240.9</v>
      </c>
      <c r="I122" s="163">
        <f t="shared" si="15"/>
        <v>421.97</v>
      </c>
    </row>
    <row r="123" spans="1:9" ht="165" x14ac:dyDescent="1.1499999999999999">
      <c r="A123" s="3"/>
      <c r="B123" s="37" t="s">
        <v>116</v>
      </c>
      <c r="C123" s="35"/>
      <c r="D123" s="8">
        <v>67.5</v>
      </c>
      <c r="E123" s="8">
        <v>69</v>
      </c>
      <c r="F123" s="8">
        <v>287.25</v>
      </c>
      <c r="G123" s="8">
        <v>2040</v>
      </c>
      <c r="H123" s="58">
        <v>52.5</v>
      </c>
      <c r="I123" s="55"/>
    </row>
    <row r="124" spans="1:9" ht="165" x14ac:dyDescent="1.1499999999999999">
      <c r="A124" s="31"/>
      <c r="B124" s="38" t="s">
        <v>117</v>
      </c>
      <c r="C124" s="30"/>
      <c r="D124" s="8">
        <f>D122*100/D123</f>
        <v>113.43703703703704</v>
      </c>
      <c r="E124" s="8">
        <f>E122*100/E123</f>
        <v>136.11594202898547</v>
      </c>
      <c r="F124" s="8">
        <f>F122*100/F123</f>
        <v>91.105308964316791</v>
      </c>
      <c r="G124" s="8">
        <f>G122*100/G123</f>
        <v>107.80490196078431</v>
      </c>
      <c r="H124" s="58">
        <f>H122*100/H123</f>
        <v>458.85714285714283</v>
      </c>
      <c r="I124" s="55"/>
    </row>
    <row r="125" spans="1:9" x14ac:dyDescent="1.1499999999999999">
      <c r="A125" s="254" t="s">
        <v>138</v>
      </c>
      <c r="B125" s="254"/>
      <c r="C125" s="254"/>
      <c r="D125" s="254"/>
      <c r="E125" s="254"/>
      <c r="F125" s="254"/>
      <c r="G125" s="254"/>
      <c r="H125" s="58"/>
      <c r="I125" s="55"/>
    </row>
    <row r="126" spans="1:9" x14ac:dyDescent="1.1499999999999999">
      <c r="A126" s="254" t="s">
        <v>73</v>
      </c>
      <c r="B126" s="254"/>
      <c r="C126" s="254"/>
      <c r="D126" s="254"/>
      <c r="E126" s="254"/>
      <c r="F126" s="254"/>
      <c r="G126" s="254"/>
      <c r="H126" s="58"/>
      <c r="I126" s="55"/>
    </row>
    <row r="127" spans="1:9" ht="83.25" customHeight="1" x14ac:dyDescent="1.1499999999999999">
      <c r="A127" s="261" t="s">
        <v>102</v>
      </c>
      <c r="B127" s="254" t="s">
        <v>4</v>
      </c>
      <c r="C127" s="262" t="s">
        <v>103</v>
      </c>
      <c r="D127" s="254" t="s">
        <v>104</v>
      </c>
      <c r="E127" s="254"/>
      <c r="F127" s="254"/>
      <c r="G127" s="254" t="s">
        <v>105</v>
      </c>
      <c r="H127" s="255" t="s">
        <v>147</v>
      </c>
      <c r="I127" s="264" t="s">
        <v>192</v>
      </c>
    </row>
    <row r="128" spans="1:9" x14ac:dyDescent="1.1499999999999999">
      <c r="A128" s="261"/>
      <c r="B128" s="254"/>
      <c r="C128" s="262"/>
      <c r="D128" s="30" t="s">
        <v>106</v>
      </c>
      <c r="E128" s="30" t="s">
        <v>107</v>
      </c>
      <c r="F128" s="30" t="s">
        <v>108</v>
      </c>
      <c r="G128" s="254"/>
      <c r="H128" s="256"/>
      <c r="I128" s="265"/>
    </row>
    <row r="129" spans="1:9" x14ac:dyDescent="1.1499999999999999">
      <c r="A129" s="31">
        <v>1</v>
      </c>
      <c r="B129" s="32">
        <v>2</v>
      </c>
      <c r="C129" s="33">
        <v>3</v>
      </c>
      <c r="D129" s="32">
        <v>4</v>
      </c>
      <c r="E129" s="32">
        <v>5</v>
      </c>
      <c r="F129" s="32">
        <v>6</v>
      </c>
      <c r="G129" s="32">
        <v>7</v>
      </c>
      <c r="H129" s="62">
        <v>8</v>
      </c>
      <c r="I129" s="159">
        <v>9</v>
      </c>
    </row>
    <row r="130" spans="1:9" x14ac:dyDescent="1.1499999999999999">
      <c r="A130" s="254" t="s">
        <v>109</v>
      </c>
      <c r="B130" s="254"/>
      <c r="C130" s="254"/>
      <c r="D130" s="254"/>
      <c r="E130" s="254"/>
      <c r="F130" s="254"/>
      <c r="G130" s="254"/>
      <c r="H130" s="58"/>
      <c r="I130" s="55"/>
    </row>
    <row r="131" spans="1:9" ht="83.25" customHeight="1" x14ac:dyDescent="1.1499999999999999">
      <c r="A131" s="3">
        <v>72</v>
      </c>
      <c r="B131" s="7" t="s">
        <v>146</v>
      </c>
      <c r="C131" s="35" t="s">
        <v>122</v>
      </c>
      <c r="D131" s="8">
        <v>14.98</v>
      </c>
      <c r="E131" s="8">
        <v>8.33</v>
      </c>
      <c r="F131" s="8">
        <v>15.29</v>
      </c>
      <c r="G131" s="8">
        <v>204.89</v>
      </c>
      <c r="H131" s="58">
        <v>0.6</v>
      </c>
      <c r="I131" s="63">
        <v>59.62</v>
      </c>
    </row>
    <row r="132" spans="1:9" x14ac:dyDescent="1.1499999999999999">
      <c r="A132" s="3">
        <v>77</v>
      </c>
      <c r="B132" s="7" t="s">
        <v>179</v>
      </c>
      <c r="C132" s="119">
        <v>200</v>
      </c>
      <c r="D132" s="120">
        <v>5.15</v>
      </c>
      <c r="E132" s="120">
        <v>9.35</v>
      </c>
      <c r="F132" s="120">
        <v>39.6</v>
      </c>
      <c r="G132" s="120">
        <v>282.64999999999998</v>
      </c>
      <c r="H132" s="120">
        <v>7.9</v>
      </c>
      <c r="I132" s="63">
        <v>16.420000000000002</v>
      </c>
    </row>
    <row r="133" spans="1:9" x14ac:dyDescent="1.1499999999999999">
      <c r="A133" s="211">
        <v>4</v>
      </c>
      <c r="B133" s="7" t="s">
        <v>201</v>
      </c>
      <c r="C133" s="107" t="s">
        <v>122</v>
      </c>
      <c r="D133" s="120">
        <v>0.8</v>
      </c>
      <c r="E133" s="120">
        <v>0.1</v>
      </c>
      <c r="F133" s="120">
        <v>2.5</v>
      </c>
      <c r="G133" s="120">
        <v>14</v>
      </c>
      <c r="H133" s="120">
        <v>4.9000000000000004</v>
      </c>
      <c r="I133" s="180">
        <v>41.65</v>
      </c>
    </row>
    <row r="134" spans="1:9" x14ac:dyDescent="1.1499999999999999">
      <c r="A134" s="123">
        <v>86</v>
      </c>
      <c r="B134" s="7" t="s">
        <v>182</v>
      </c>
      <c r="C134" s="119">
        <v>200</v>
      </c>
      <c r="D134" s="110">
        <v>1.36</v>
      </c>
      <c r="E134" s="110">
        <v>0</v>
      </c>
      <c r="F134" s="110">
        <v>29.02</v>
      </c>
      <c r="G134" s="110">
        <v>121.52</v>
      </c>
      <c r="H134" s="106">
        <v>0</v>
      </c>
      <c r="I134" s="63">
        <v>6.25</v>
      </c>
    </row>
    <row r="135" spans="1:9" ht="166.5" x14ac:dyDescent="1.1499999999999999">
      <c r="A135" s="3" t="s">
        <v>41</v>
      </c>
      <c r="B135" s="7" t="s">
        <v>42</v>
      </c>
      <c r="C135" s="3">
        <v>60</v>
      </c>
      <c r="D135" s="8">
        <v>4.8</v>
      </c>
      <c r="E135" s="8">
        <v>0.09</v>
      </c>
      <c r="F135" s="8">
        <v>24.06</v>
      </c>
      <c r="G135" s="8">
        <v>124.8</v>
      </c>
      <c r="H135" s="58">
        <v>0</v>
      </c>
      <c r="I135" s="63">
        <v>5.54</v>
      </c>
    </row>
    <row r="136" spans="1:9" x14ac:dyDescent="1.1499999999999999">
      <c r="A136" s="3"/>
      <c r="B136" s="7" t="s">
        <v>121</v>
      </c>
      <c r="C136" s="4">
        <f>C131+C132+C133+C134+C135</f>
        <v>660</v>
      </c>
      <c r="D136" s="8">
        <f>D131+D132+D133+D134+D135</f>
        <v>27.090000000000003</v>
      </c>
      <c r="E136" s="210">
        <f t="shared" ref="E136:I136" si="16">E131+E132+E133+E134+E135</f>
        <v>17.87</v>
      </c>
      <c r="F136" s="210">
        <f t="shared" si="16"/>
        <v>110.47</v>
      </c>
      <c r="G136" s="210">
        <f t="shared" si="16"/>
        <v>747.8599999999999</v>
      </c>
      <c r="H136" s="210">
        <f t="shared" si="16"/>
        <v>13.4</v>
      </c>
      <c r="I136" s="214">
        <f t="shared" si="16"/>
        <v>129.47999999999999</v>
      </c>
    </row>
    <row r="137" spans="1:9" x14ac:dyDescent="1.1499999999999999">
      <c r="A137" s="254" t="s">
        <v>111</v>
      </c>
      <c r="B137" s="254"/>
      <c r="C137" s="254"/>
      <c r="D137" s="255"/>
      <c r="E137" s="255"/>
      <c r="F137" s="255"/>
      <c r="G137" s="255"/>
      <c r="H137" s="108"/>
      <c r="I137" s="55"/>
    </row>
    <row r="138" spans="1:9" ht="166.5" x14ac:dyDescent="1.1499999999999999">
      <c r="A138" s="123">
        <v>93</v>
      </c>
      <c r="B138" s="7" t="s">
        <v>169</v>
      </c>
      <c r="C138" s="126">
        <v>100</v>
      </c>
      <c r="D138" s="115">
        <v>3.02</v>
      </c>
      <c r="E138" s="115">
        <v>6.36</v>
      </c>
      <c r="F138" s="115">
        <v>23.72</v>
      </c>
      <c r="G138" s="115">
        <v>164.2</v>
      </c>
      <c r="H138" s="115">
        <v>5.8</v>
      </c>
      <c r="I138" s="63">
        <v>25.15</v>
      </c>
    </row>
    <row r="139" spans="1:9" ht="254.25" customHeight="1" x14ac:dyDescent="1.1499999999999999">
      <c r="A139" s="3">
        <v>55</v>
      </c>
      <c r="B139" s="7" t="s">
        <v>75</v>
      </c>
      <c r="C139" s="35" t="s">
        <v>113</v>
      </c>
      <c r="D139" s="104">
        <v>9.3800000000000008</v>
      </c>
      <c r="E139" s="104">
        <v>7.29</v>
      </c>
      <c r="F139" s="104">
        <v>20.92</v>
      </c>
      <c r="G139" s="104">
        <v>210</v>
      </c>
      <c r="H139" s="104">
        <v>5.51</v>
      </c>
      <c r="I139" s="63">
        <v>23.15</v>
      </c>
    </row>
    <row r="140" spans="1:9" x14ac:dyDescent="1.1499999999999999">
      <c r="A140" s="123">
        <v>12</v>
      </c>
      <c r="B140" s="7" t="s">
        <v>83</v>
      </c>
      <c r="C140" s="35" t="s">
        <v>122</v>
      </c>
      <c r="D140" s="122">
        <v>11.88</v>
      </c>
      <c r="E140" s="122">
        <v>14.04</v>
      </c>
      <c r="F140" s="122">
        <v>11.99</v>
      </c>
      <c r="G140" s="122">
        <v>221</v>
      </c>
      <c r="H140" s="122">
        <v>1.1100000000000001</v>
      </c>
      <c r="I140" s="63">
        <v>73.77</v>
      </c>
    </row>
    <row r="141" spans="1:9" x14ac:dyDescent="1.1499999999999999">
      <c r="A141" s="123">
        <v>103</v>
      </c>
      <c r="B141" s="7" t="s">
        <v>77</v>
      </c>
      <c r="C141" s="119">
        <v>180</v>
      </c>
      <c r="D141" s="115">
        <v>6.66</v>
      </c>
      <c r="E141" s="115">
        <v>10.44</v>
      </c>
      <c r="F141" s="115">
        <v>17.64</v>
      </c>
      <c r="G141" s="115">
        <v>113.4</v>
      </c>
      <c r="H141" s="115">
        <v>28.14</v>
      </c>
      <c r="I141" s="63">
        <v>25.61</v>
      </c>
    </row>
    <row r="142" spans="1:9" x14ac:dyDescent="1.1499999999999999">
      <c r="A142" s="123">
        <v>36</v>
      </c>
      <c r="B142" s="7" t="s">
        <v>39</v>
      </c>
      <c r="C142" s="123">
        <v>200</v>
      </c>
      <c r="D142" s="104">
        <v>3.76</v>
      </c>
      <c r="E142" s="104">
        <v>3.2</v>
      </c>
      <c r="F142" s="104">
        <v>26.74</v>
      </c>
      <c r="G142" s="104">
        <v>150.80000000000001</v>
      </c>
      <c r="H142" s="105">
        <v>1.58</v>
      </c>
      <c r="I142" s="63">
        <v>17.940000000000001</v>
      </c>
    </row>
    <row r="143" spans="1:9" x14ac:dyDescent="1.1499999999999999">
      <c r="A143" s="3" t="s">
        <v>41</v>
      </c>
      <c r="B143" s="7" t="s">
        <v>5</v>
      </c>
      <c r="C143" s="3">
        <v>50</v>
      </c>
      <c r="D143" s="8">
        <v>4</v>
      </c>
      <c r="E143" s="8">
        <v>0.08</v>
      </c>
      <c r="F143" s="8">
        <v>20.05</v>
      </c>
      <c r="G143" s="8">
        <v>104</v>
      </c>
      <c r="H143" s="58">
        <v>0</v>
      </c>
      <c r="I143" s="63">
        <v>4.62</v>
      </c>
    </row>
    <row r="144" spans="1:9" x14ac:dyDescent="1.1499999999999999">
      <c r="A144" s="3" t="s">
        <v>41</v>
      </c>
      <c r="B144" s="7" t="s">
        <v>6</v>
      </c>
      <c r="C144" s="3">
        <v>30</v>
      </c>
      <c r="D144" s="8">
        <v>1.47</v>
      </c>
      <c r="E144" s="8">
        <v>0.3</v>
      </c>
      <c r="F144" s="8">
        <v>13.44</v>
      </c>
      <c r="G144" s="8">
        <v>60</v>
      </c>
      <c r="H144" s="58">
        <v>0</v>
      </c>
      <c r="I144" s="63">
        <v>2.1800000000000002</v>
      </c>
    </row>
    <row r="145" spans="1:9" x14ac:dyDescent="1.1499999999999999">
      <c r="A145" s="3"/>
      <c r="B145" s="7" t="s">
        <v>43</v>
      </c>
      <c r="C145" s="4">
        <f t="shared" ref="C145:I145" si="17">C138+C139+C140+C141+C142+C143+C144</f>
        <v>920</v>
      </c>
      <c r="D145" s="8">
        <f t="shared" si="17"/>
        <v>40.17</v>
      </c>
      <c r="E145" s="8">
        <f t="shared" si="17"/>
        <v>41.709999999999994</v>
      </c>
      <c r="F145" s="8">
        <f t="shared" si="17"/>
        <v>134.5</v>
      </c>
      <c r="G145" s="8">
        <f t="shared" si="17"/>
        <v>1023.4000000000001</v>
      </c>
      <c r="H145" s="58">
        <f t="shared" si="17"/>
        <v>42.14</v>
      </c>
      <c r="I145" s="163">
        <f t="shared" si="17"/>
        <v>172.42000000000002</v>
      </c>
    </row>
    <row r="146" spans="1:9" x14ac:dyDescent="1.1499999999999999">
      <c r="A146" s="254" t="s">
        <v>48</v>
      </c>
      <c r="B146" s="254"/>
      <c r="C146" s="254"/>
      <c r="D146" s="254"/>
      <c r="E146" s="254"/>
      <c r="F146" s="254"/>
      <c r="G146" s="254"/>
      <c r="H146" s="58"/>
      <c r="I146" s="55"/>
    </row>
    <row r="147" spans="1:9" x14ac:dyDescent="1.1499999999999999">
      <c r="A147" s="70">
        <v>20</v>
      </c>
      <c r="B147" s="72" t="s">
        <v>87</v>
      </c>
      <c r="C147" s="70">
        <v>200</v>
      </c>
      <c r="D147" s="71">
        <v>1.4</v>
      </c>
      <c r="E147" s="71">
        <v>1.6</v>
      </c>
      <c r="F147" s="71">
        <v>17.39</v>
      </c>
      <c r="G147" s="121">
        <v>91</v>
      </c>
      <c r="H147" s="173">
        <v>1.44</v>
      </c>
      <c r="I147" s="63">
        <v>7.98</v>
      </c>
    </row>
    <row r="148" spans="1:9" ht="166.5" x14ac:dyDescent="1.1499999999999999">
      <c r="A148" s="172">
        <v>108</v>
      </c>
      <c r="B148" s="7" t="s">
        <v>198</v>
      </c>
      <c r="C148" s="126">
        <v>55</v>
      </c>
      <c r="D148" s="136">
        <v>2.42</v>
      </c>
      <c r="E148" s="136">
        <v>3.87</v>
      </c>
      <c r="F148" s="136">
        <v>29.15</v>
      </c>
      <c r="G148" s="136">
        <v>161</v>
      </c>
      <c r="H148" s="136">
        <v>2</v>
      </c>
      <c r="I148" s="180">
        <v>14.42</v>
      </c>
    </row>
    <row r="149" spans="1:9" ht="84" customHeight="1" x14ac:dyDescent="1.1499999999999999">
      <c r="A149" s="172">
        <v>70</v>
      </c>
      <c r="B149" s="7" t="s">
        <v>40</v>
      </c>
      <c r="C149" s="172">
        <v>100</v>
      </c>
      <c r="D149" s="171">
        <v>0.4</v>
      </c>
      <c r="E149" s="171">
        <v>0.4</v>
      </c>
      <c r="F149" s="171">
        <v>9.8000000000000007</v>
      </c>
      <c r="G149" s="171">
        <v>47</v>
      </c>
      <c r="H149" s="171">
        <v>9.5</v>
      </c>
      <c r="I149" s="146">
        <v>31.68</v>
      </c>
    </row>
    <row r="150" spans="1:9" x14ac:dyDescent="1.1499999999999999">
      <c r="A150" s="3"/>
      <c r="B150" s="7" t="s">
        <v>114</v>
      </c>
      <c r="C150" s="4">
        <f>C147+C148+C149</f>
        <v>355</v>
      </c>
      <c r="D150" s="8">
        <f>D147+D148+D149</f>
        <v>4.22</v>
      </c>
      <c r="E150" s="171">
        <f t="shared" ref="E150:I150" si="18">E147+E148+E149</f>
        <v>5.870000000000001</v>
      </c>
      <c r="F150" s="171">
        <f t="shared" si="18"/>
        <v>56.34</v>
      </c>
      <c r="G150" s="171">
        <f t="shared" si="18"/>
        <v>299</v>
      </c>
      <c r="H150" s="171">
        <f t="shared" si="18"/>
        <v>12.94</v>
      </c>
      <c r="I150" s="174">
        <f t="shared" si="18"/>
        <v>54.08</v>
      </c>
    </row>
    <row r="151" spans="1:9" x14ac:dyDescent="1.1499999999999999">
      <c r="A151" s="260" t="s">
        <v>153</v>
      </c>
      <c r="B151" s="260"/>
      <c r="C151" s="260"/>
      <c r="D151" s="260"/>
      <c r="E151" s="260"/>
      <c r="F151" s="260"/>
      <c r="G151" s="260"/>
      <c r="H151" s="58"/>
      <c r="I151" s="55"/>
    </row>
    <row r="152" spans="1:9" x14ac:dyDescent="1.1499999999999999">
      <c r="A152" s="3"/>
      <c r="B152" s="7"/>
      <c r="C152" s="35"/>
      <c r="D152" s="30" t="s">
        <v>106</v>
      </c>
      <c r="E152" s="30" t="s">
        <v>107</v>
      </c>
      <c r="F152" s="30" t="s">
        <v>108</v>
      </c>
      <c r="G152" s="30" t="s">
        <v>115</v>
      </c>
      <c r="H152" s="60" t="s">
        <v>149</v>
      </c>
      <c r="I152" s="63" t="s">
        <v>191</v>
      </c>
    </row>
    <row r="153" spans="1:9" x14ac:dyDescent="1.1499999999999999">
      <c r="A153" s="3"/>
      <c r="B153" s="37" t="s">
        <v>52</v>
      </c>
      <c r="C153" s="35"/>
      <c r="D153" s="8">
        <f t="shared" ref="D153:I153" si="19">D136+D145+D150</f>
        <v>71.48</v>
      </c>
      <c r="E153" s="8">
        <f t="shared" si="19"/>
        <v>65.45</v>
      </c>
      <c r="F153" s="8">
        <f t="shared" si="19"/>
        <v>301.31</v>
      </c>
      <c r="G153" s="8">
        <f t="shared" si="19"/>
        <v>2070.2600000000002</v>
      </c>
      <c r="H153" s="58">
        <f t="shared" si="19"/>
        <v>68.48</v>
      </c>
      <c r="I153" s="163">
        <f t="shared" si="19"/>
        <v>355.97999999999996</v>
      </c>
    </row>
    <row r="154" spans="1:9" ht="165" x14ac:dyDescent="1.1499999999999999">
      <c r="A154" s="3"/>
      <c r="B154" s="37" t="s">
        <v>116</v>
      </c>
      <c r="C154" s="35"/>
      <c r="D154" s="8">
        <v>67.5</v>
      </c>
      <c r="E154" s="8">
        <v>69</v>
      </c>
      <c r="F154" s="8">
        <v>287.25</v>
      </c>
      <c r="G154" s="8">
        <v>2040</v>
      </c>
      <c r="H154" s="58">
        <v>52.5</v>
      </c>
      <c r="I154" s="55"/>
    </row>
    <row r="155" spans="1:9" ht="165" x14ac:dyDescent="1.1499999999999999">
      <c r="A155" s="31"/>
      <c r="B155" s="38" t="s">
        <v>117</v>
      </c>
      <c r="C155" s="30"/>
      <c r="D155" s="8">
        <f>D153*100/D154</f>
        <v>105.8962962962963</v>
      </c>
      <c r="E155" s="8">
        <f>E153*100/E154</f>
        <v>94.85507246376811</v>
      </c>
      <c r="F155" s="8">
        <f>F153*100/F154</f>
        <v>104.89469103568321</v>
      </c>
      <c r="G155" s="8">
        <f>G153*100/G154</f>
        <v>101.48333333333335</v>
      </c>
      <c r="H155" s="58">
        <f>H153*100/H154</f>
        <v>130.43809523809523</v>
      </c>
      <c r="I155" s="55"/>
    </row>
    <row r="156" spans="1:9" x14ac:dyDescent="1.1499999999999999">
      <c r="A156" s="254" t="s">
        <v>138</v>
      </c>
      <c r="B156" s="254"/>
      <c r="C156" s="254"/>
      <c r="D156" s="254"/>
      <c r="E156" s="254"/>
      <c r="F156" s="254"/>
      <c r="G156" s="254"/>
      <c r="H156" s="58"/>
      <c r="I156" s="55"/>
    </row>
    <row r="157" spans="1:9" x14ac:dyDescent="1.1499999999999999">
      <c r="A157" s="254" t="s">
        <v>78</v>
      </c>
      <c r="B157" s="254"/>
      <c r="C157" s="254"/>
      <c r="D157" s="254"/>
      <c r="E157" s="254"/>
      <c r="F157" s="254"/>
      <c r="G157" s="254"/>
      <c r="H157" s="58"/>
      <c r="I157" s="55"/>
    </row>
    <row r="158" spans="1:9" ht="83.25" customHeight="1" x14ac:dyDescent="1.1499999999999999">
      <c r="A158" s="261" t="s">
        <v>102</v>
      </c>
      <c r="B158" s="254" t="s">
        <v>4</v>
      </c>
      <c r="C158" s="262" t="s">
        <v>103</v>
      </c>
      <c r="D158" s="254" t="s">
        <v>104</v>
      </c>
      <c r="E158" s="254"/>
      <c r="F158" s="254"/>
      <c r="G158" s="254" t="s">
        <v>105</v>
      </c>
      <c r="H158" s="255" t="s">
        <v>147</v>
      </c>
      <c r="I158" s="264" t="s">
        <v>192</v>
      </c>
    </row>
    <row r="159" spans="1:9" x14ac:dyDescent="1.1499999999999999">
      <c r="A159" s="261"/>
      <c r="B159" s="254"/>
      <c r="C159" s="262"/>
      <c r="D159" s="30" t="s">
        <v>106</v>
      </c>
      <c r="E159" s="30" t="s">
        <v>107</v>
      </c>
      <c r="F159" s="30" t="s">
        <v>108</v>
      </c>
      <c r="G159" s="254"/>
      <c r="H159" s="256"/>
      <c r="I159" s="265"/>
    </row>
    <row r="160" spans="1:9" x14ac:dyDescent="1.1499999999999999">
      <c r="A160" s="31">
        <v>1</v>
      </c>
      <c r="B160" s="32">
        <v>2</v>
      </c>
      <c r="C160" s="33">
        <v>3</v>
      </c>
      <c r="D160" s="32">
        <v>4</v>
      </c>
      <c r="E160" s="32">
        <v>5</v>
      </c>
      <c r="F160" s="32">
        <v>6</v>
      </c>
      <c r="G160" s="32">
        <v>7</v>
      </c>
      <c r="H160" s="62">
        <v>8</v>
      </c>
      <c r="I160" s="159">
        <v>9</v>
      </c>
    </row>
    <row r="161" spans="1:9" x14ac:dyDescent="1.1499999999999999">
      <c r="A161" s="254" t="s">
        <v>109</v>
      </c>
      <c r="B161" s="254"/>
      <c r="C161" s="254"/>
      <c r="D161" s="255"/>
      <c r="E161" s="255"/>
      <c r="F161" s="255"/>
      <c r="G161" s="255"/>
      <c r="H161" s="108"/>
      <c r="I161" s="55"/>
    </row>
    <row r="162" spans="1:9" x14ac:dyDescent="1.1499999999999999">
      <c r="A162" s="123">
        <v>87</v>
      </c>
      <c r="B162" s="7" t="s">
        <v>79</v>
      </c>
      <c r="C162" s="107" t="s">
        <v>183</v>
      </c>
      <c r="D162" s="106">
        <v>9.9</v>
      </c>
      <c r="E162" s="106">
        <v>15.39</v>
      </c>
      <c r="F162" s="106">
        <v>4.37</v>
      </c>
      <c r="G162" s="106">
        <v>187.5</v>
      </c>
      <c r="H162" s="120">
        <v>1</v>
      </c>
      <c r="I162" s="63">
        <v>61.48</v>
      </c>
    </row>
    <row r="163" spans="1:9" x14ac:dyDescent="1.1499999999999999">
      <c r="A163" s="3">
        <v>13</v>
      </c>
      <c r="B163" s="7" t="s">
        <v>80</v>
      </c>
      <c r="C163" s="3">
        <v>20</v>
      </c>
      <c r="D163" s="104">
        <v>5</v>
      </c>
      <c r="E163" s="104">
        <v>6.33</v>
      </c>
      <c r="F163" s="104">
        <v>0</v>
      </c>
      <c r="G163" s="104">
        <v>77.33</v>
      </c>
      <c r="H163" s="104">
        <v>0.14000000000000001</v>
      </c>
      <c r="I163" s="63">
        <v>16.12</v>
      </c>
    </row>
    <row r="164" spans="1:9" x14ac:dyDescent="1.1499999999999999">
      <c r="A164" s="211">
        <v>57</v>
      </c>
      <c r="B164" s="7" t="s">
        <v>56</v>
      </c>
      <c r="C164" s="211">
        <v>200</v>
      </c>
      <c r="D164" s="210">
        <v>0</v>
      </c>
      <c r="E164" s="210">
        <v>0</v>
      </c>
      <c r="F164" s="210">
        <v>15.04</v>
      </c>
      <c r="G164" s="210">
        <v>62</v>
      </c>
      <c r="H164" s="212">
        <v>0.03</v>
      </c>
      <c r="I164" s="63">
        <v>2.52</v>
      </c>
    </row>
    <row r="165" spans="1:9" ht="88.5" customHeight="1" x14ac:dyDescent="1.1499999999999999">
      <c r="A165" s="123">
        <v>89</v>
      </c>
      <c r="B165" s="7" t="s">
        <v>151</v>
      </c>
      <c r="C165" s="35" t="s">
        <v>123</v>
      </c>
      <c r="D165" s="122">
        <v>3.55</v>
      </c>
      <c r="E165" s="122">
        <v>7.4</v>
      </c>
      <c r="F165" s="122">
        <v>28.05</v>
      </c>
      <c r="G165" s="122">
        <v>193</v>
      </c>
      <c r="H165" s="124">
        <v>0.02</v>
      </c>
      <c r="I165" s="63">
        <v>17.5</v>
      </c>
    </row>
    <row r="166" spans="1:9" ht="166.5" x14ac:dyDescent="1.1499999999999999">
      <c r="A166" s="3" t="s">
        <v>41</v>
      </c>
      <c r="B166" s="7" t="s">
        <v>42</v>
      </c>
      <c r="C166" s="3">
        <v>60</v>
      </c>
      <c r="D166" s="8">
        <v>4.8</v>
      </c>
      <c r="E166" s="8">
        <v>0.09</v>
      </c>
      <c r="F166" s="8">
        <v>24.06</v>
      </c>
      <c r="G166" s="8">
        <v>124.8</v>
      </c>
      <c r="H166" s="58">
        <v>0</v>
      </c>
      <c r="I166" s="63">
        <v>5.54</v>
      </c>
    </row>
    <row r="167" spans="1:9" x14ac:dyDescent="1.1499999999999999">
      <c r="A167" s="3"/>
      <c r="B167" s="7" t="s">
        <v>43</v>
      </c>
      <c r="C167" s="4">
        <f>C162+C163+C164+C165+C166</f>
        <v>560</v>
      </c>
      <c r="D167" s="8">
        <f>D162+D163+D164+D165+D166</f>
        <v>23.25</v>
      </c>
      <c r="E167" s="122">
        <f t="shared" ref="E167:I167" si="20">E162+E163+E164+E165+E166</f>
        <v>29.209999999999997</v>
      </c>
      <c r="F167" s="122">
        <f t="shared" si="20"/>
        <v>71.52</v>
      </c>
      <c r="G167" s="122">
        <f t="shared" si="20"/>
        <v>644.62999999999988</v>
      </c>
      <c r="H167" s="122">
        <f t="shared" si="20"/>
        <v>1.1900000000000002</v>
      </c>
      <c r="I167" s="163">
        <f t="shared" si="20"/>
        <v>103.16</v>
      </c>
    </row>
    <row r="168" spans="1:9" x14ac:dyDescent="1.1499999999999999">
      <c r="A168" s="254" t="s">
        <v>111</v>
      </c>
      <c r="B168" s="254"/>
      <c r="C168" s="254"/>
      <c r="D168" s="255"/>
      <c r="E168" s="255"/>
      <c r="F168" s="255"/>
      <c r="G168" s="255"/>
      <c r="H168" s="108"/>
      <c r="I168" s="55"/>
    </row>
    <row r="169" spans="1:9" ht="162.75" customHeight="1" x14ac:dyDescent="1.1499999999999999">
      <c r="A169" s="3">
        <v>52</v>
      </c>
      <c r="B169" s="7" t="s">
        <v>186</v>
      </c>
      <c r="C169" s="107" t="s">
        <v>122</v>
      </c>
      <c r="D169" s="136">
        <v>1.1000000000000001</v>
      </c>
      <c r="E169" s="136">
        <v>6</v>
      </c>
      <c r="F169" s="136">
        <v>5.5</v>
      </c>
      <c r="G169" s="136">
        <v>80</v>
      </c>
      <c r="H169" s="115">
        <v>57.45</v>
      </c>
      <c r="I169" s="63">
        <v>40.49</v>
      </c>
    </row>
    <row r="170" spans="1:9" ht="249.75" x14ac:dyDescent="1.1499999999999999">
      <c r="A170" s="3">
        <v>33</v>
      </c>
      <c r="B170" s="7" t="s">
        <v>82</v>
      </c>
      <c r="C170" s="35" t="s">
        <v>124</v>
      </c>
      <c r="D170" s="104">
        <v>5.34</v>
      </c>
      <c r="E170" s="104">
        <v>8.42</v>
      </c>
      <c r="F170" s="104">
        <v>7.9</v>
      </c>
      <c r="G170" s="104">
        <v>135</v>
      </c>
      <c r="H170" s="104">
        <v>10.56</v>
      </c>
      <c r="I170" s="63">
        <v>28.17</v>
      </c>
    </row>
    <row r="171" spans="1:9" ht="166.5" x14ac:dyDescent="1.1499999999999999">
      <c r="A171" s="123">
        <v>6</v>
      </c>
      <c r="B171" s="7" t="s">
        <v>76</v>
      </c>
      <c r="C171" s="4">
        <v>100</v>
      </c>
      <c r="D171" s="122">
        <v>21.1</v>
      </c>
      <c r="E171" s="122">
        <v>13.6</v>
      </c>
      <c r="F171" s="122">
        <v>0</v>
      </c>
      <c r="G171" s="122">
        <v>211</v>
      </c>
      <c r="H171" s="124">
        <v>4.7</v>
      </c>
      <c r="I171" s="63">
        <v>51</v>
      </c>
    </row>
    <row r="172" spans="1:9" x14ac:dyDescent="1.1499999999999999">
      <c r="A172" s="3">
        <v>37</v>
      </c>
      <c r="B172" s="7" t="s">
        <v>84</v>
      </c>
      <c r="C172" s="3">
        <v>30</v>
      </c>
      <c r="D172" s="8">
        <v>0.34</v>
      </c>
      <c r="E172" s="8">
        <v>0.59</v>
      </c>
      <c r="F172" s="8">
        <v>2.66</v>
      </c>
      <c r="G172" s="8">
        <v>16</v>
      </c>
      <c r="H172" s="58">
        <v>0</v>
      </c>
      <c r="I172" s="63">
        <v>1.92</v>
      </c>
    </row>
    <row r="173" spans="1:9" ht="166.5" x14ac:dyDescent="1.1499999999999999">
      <c r="A173" s="3">
        <v>24</v>
      </c>
      <c r="B173" s="7" t="s">
        <v>180</v>
      </c>
      <c r="C173" s="3">
        <v>180</v>
      </c>
      <c r="D173" s="8">
        <v>10.01</v>
      </c>
      <c r="E173" s="8">
        <v>10.37</v>
      </c>
      <c r="F173" s="8">
        <v>45.14</v>
      </c>
      <c r="G173" s="8">
        <v>310.8</v>
      </c>
      <c r="H173" s="58">
        <v>0</v>
      </c>
      <c r="I173" s="63">
        <v>18.510000000000002</v>
      </c>
    </row>
    <row r="174" spans="1:9" x14ac:dyDescent="1.1499999999999999">
      <c r="A174" s="211">
        <v>25</v>
      </c>
      <c r="B174" s="7" t="s">
        <v>60</v>
      </c>
      <c r="C174" s="4">
        <v>200</v>
      </c>
      <c r="D174" s="210">
        <v>0.6</v>
      </c>
      <c r="E174" s="210">
        <v>0</v>
      </c>
      <c r="F174" s="210">
        <v>33</v>
      </c>
      <c r="G174" s="210">
        <v>136</v>
      </c>
      <c r="H174" s="210">
        <v>4.2</v>
      </c>
      <c r="I174" s="63">
        <v>24</v>
      </c>
    </row>
    <row r="175" spans="1:9" x14ac:dyDescent="1.1499999999999999">
      <c r="A175" s="3" t="s">
        <v>41</v>
      </c>
      <c r="B175" s="7" t="s">
        <v>5</v>
      </c>
      <c r="C175" s="3">
        <v>50</v>
      </c>
      <c r="D175" s="8">
        <v>4</v>
      </c>
      <c r="E175" s="8">
        <v>0.08</v>
      </c>
      <c r="F175" s="8">
        <v>20.05</v>
      </c>
      <c r="G175" s="8">
        <v>104</v>
      </c>
      <c r="H175" s="58">
        <v>0</v>
      </c>
      <c r="I175" s="63">
        <v>4.62</v>
      </c>
    </row>
    <row r="176" spans="1:9" x14ac:dyDescent="1.1499999999999999">
      <c r="A176" s="3" t="s">
        <v>41</v>
      </c>
      <c r="B176" s="7" t="s">
        <v>6</v>
      </c>
      <c r="C176" s="3">
        <v>30</v>
      </c>
      <c r="D176" s="8">
        <v>1.47</v>
      </c>
      <c r="E176" s="8">
        <v>0.3</v>
      </c>
      <c r="F176" s="8">
        <v>13.44</v>
      </c>
      <c r="G176" s="8">
        <v>60</v>
      </c>
      <c r="H176" s="58">
        <v>0</v>
      </c>
      <c r="I176" s="63">
        <v>2.1800000000000002</v>
      </c>
    </row>
    <row r="177" spans="1:9" x14ac:dyDescent="1.1499999999999999">
      <c r="A177" s="3"/>
      <c r="B177" s="7" t="s">
        <v>43</v>
      </c>
      <c r="C177" s="4">
        <f>C169+C170+C171+C172+C173+C174+C175+C176</f>
        <v>955</v>
      </c>
      <c r="D177" s="8">
        <f>D169+D170+D171+D172+D173+D174+D175+D176</f>
        <v>43.96</v>
      </c>
      <c r="E177" s="8">
        <f t="shared" ref="E177:I177" si="21">E169+E170+E171+E172+E173+E174+E175+E176</f>
        <v>39.359999999999992</v>
      </c>
      <c r="F177" s="8">
        <f t="shared" si="21"/>
        <v>127.69</v>
      </c>
      <c r="G177" s="8">
        <f t="shared" si="21"/>
        <v>1052.8</v>
      </c>
      <c r="H177" s="58">
        <f t="shared" si="21"/>
        <v>76.910000000000011</v>
      </c>
      <c r="I177" s="163">
        <f t="shared" si="21"/>
        <v>170.89000000000001</v>
      </c>
    </row>
    <row r="178" spans="1:9" x14ac:dyDescent="1.1499999999999999">
      <c r="A178" s="254" t="s">
        <v>48</v>
      </c>
      <c r="B178" s="254"/>
      <c r="C178" s="254"/>
      <c r="D178" s="254"/>
      <c r="E178" s="254"/>
      <c r="F178" s="254"/>
      <c r="G178" s="254"/>
      <c r="H178" s="58"/>
      <c r="I178" s="55"/>
    </row>
    <row r="179" spans="1:9" ht="126.75" customHeight="1" x14ac:dyDescent="1.1499999999999999">
      <c r="A179" s="172">
        <v>17</v>
      </c>
      <c r="B179" s="7" t="s">
        <v>59</v>
      </c>
      <c r="C179" s="4">
        <v>200</v>
      </c>
      <c r="D179" s="104">
        <v>0.44</v>
      </c>
      <c r="E179" s="104">
        <v>0</v>
      </c>
      <c r="F179" s="104">
        <v>23.89</v>
      </c>
      <c r="G179" s="104">
        <v>100</v>
      </c>
      <c r="H179" s="105">
        <v>0.73</v>
      </c>
      <c r="I179" s="63">
        <v>5.03</v>
      </c>
    </row>
    <row r="180" spans="1:9" ht="166.5" x14ac:dyDescent="1.1499999999999999">
      <c r="A180" s="185">
        <v>108</v>
      </c>
      <c r="B180" s="7" t="s">
        <v>198</v>
      </c>
      <c r="C180" s="126">
        <v>55</v>
      </c>
      <c r="D180" s="136">
        <v>2.42</v>
      </c>
      <c r="E180" s="136">
        <v>3.87</v>
      </c>
      <c r="F180" s="136">
        <v>29.15</v>
      </c>
      <c r="G180" s="136">
        <v>161</v>
      </c>
      <c r="H180" s="136">
        <v>2</v>
      </c>
      <c r="I180" s="180">
        <v>14.42</v>
      </c>
    </row>
    <row r="181" spans="1:9" x14ac:dyDescent="1.1499999999999999">
      <c r="A181" s="3">
        <v>70</v>
      </c>
      <c r="B181" s="7" t="s">
        <v>40</v>
      </c>
      <c r="C181" s="3">
        <v>100</v>
      </c>
      <c r="D181" s="8">
        <v>0.4</v>
      </c>
      <c r="E181" s="8">
        <v>0.4</v>
      </c>
      <c r="F181" s="8">
        <v>9.8000000000000007</v>
      </c>
      <c r="G181" s="8">
        <v>47</v>
      </c>
      <c r="H181" s="58">
        <v>9.5</v>
      </c>
      <c r="I181" s="63">
        <v>31.68</v>
      </c>
    </row>
    <row r="182" spans="1:9" x14ac:dyDescent="1.1499999999999999">
      <c r="A182" s="3"/>
      <c r="B182" s="7" t="s">
        <v>114</v>
      </c>
      <c r="C182" s="4">
        <f t="shared" ref="C182:I182" si="22">C179+C180+C181</f>
        <v>355</v>
      </c>
      <c r="D182" s="8">
        <f t="shared" si="22"/>
        <v>3.26</v>
      </c>
      <c r="E182" s="8">
        <f t="shared" si="22"/>
        <v>4.2700000000000005</v>
      </c>
      <c r="F182" s="8">
        <f t="shared" si="22"/>
        <v>62.84</v>
      </c>
      <c r="G182" s="8">
        <f t="shared" si="22"/>
        <v>308</v>
      </c>
      <c r="H182" s="58">
        <f t="shared" si="22"/>
        <v>12.23</v>
      </c>
      <c r="I182" s="163">
        <f t="shared" si="22"/>
        <v>51.129999999999995</v>
      </c>
    </row>
    <row r="183" spans="1:9" x14ac:dyDescent="1.1499999999999999">
      <c r="A183" s="260" t="s">
        <v>153</v>
      </c>
      <c r="B183" s="260"/>
      <c r="C183" s="260"/>
      <c r="D183" s="260"/>
      <c r="E183" s="260"/>
      <c r="F183" s="260"/>
      <c r="G183" s="260"/>
      <c r="H183" s="58"/>
      <c r="I183" s="55"/>
    </row>
    <row r="184" spans="1:9" x14ac:dyDescent="1.1499999999999999">
      <c r="A184" s="3"/>
      <c r="B184" s="7"/>
      <c r="C184" s="35"/>
      <c r="D184" s="30" t="s">
        <v>106</v>
      </c>
      <c r="E184" s="30" t="s">
        <v>107</v>
      </c>
      <c r="F184" s="30" t="s">
        <v>108</v>
      </c>
      <c r="G184" s="30" t="s">
        <v>115</v>
      </c>
      <c r="H184" s="60" t="s">
        <v>149</v>
      </c>
      <c r="I184" s="63" t="s">
        <v>191</v>
      </c>
    </row>
    <row r="185" spans="1:9" x14ac:dyDescent="1.1499999999999999">
      <c r="A185" s="3"/>
      <c r="B185" s="37" t="s">
        <v>52</v>
      </c>
      <c r="C185" s="35"/>
      <c r="D185" s="8">
        <f t="shared" ref="D185:I185" si="23">SUM(D167+D177+D182)</f>
        <v>70.470000000000013</v>
      </c>
      <c r="E185" s="8">
        <f t="shared" si="23"/>
        <v>72.839999999999989</v>
      </c>
      <c r="F185" s="8">
        <f t="shared" si="23"/>
        <v>262.04999999999995</v>
      </c>
      <c r="G185" s="8">
        <f t="shared" si="23"/>
        <v>2005.4299999999998</v>
      </c>
      <c r="H185" s="58">
        <f t="shared" si="23"/>
        <v>90.330000000000013</v>
      </c>
      <c r="I185" s="163">
        <f t="shared" si="23"/>
        <v>325.18</v>
      </c>
    </row>
    <row r="186" spans="1:9" ht="165" x14ac:dyDescent="1.1499999999999999">
      <c r="A186" s="3"/>
      <c r="B186" s="37" t="s">
        <v>116</v>
      </c>
      <c r="C186" s="35"/>
      <c r="D186" s="8">
        <v>67.5</v>
      </c>
      <c r="E186" s="8">
        <v>69</v>
      </c>
      <c r="F186" s="8">
        <v>287.25</v>
      </c>
      <c r="G186" s="8">
        <v>2040</v>
      </c>
      <c r="H186" s="58">
        <v>52.5</v>
      </c>
      <c r="I186" s="55"/>
    </row>
    <row r="187" spans="1:9" ht="165" x14ac:dyDescent="1.1499999999999999">
      <c r="A187" s="31"/>
      <c r="B187" s="38" t="s">
        <v>117</v>
      </c>
      <c r="C187" s="30"/>
      <c r="D187" s="8">
        <f>D185*100/D186</f>
        <v>104.40000000000002</v>
      </c>
      <c r="E187" s="8">
        <f>E185*100/E186</f>
        <v>105.56521739130433</v>
      </c>
      <c r="F187" s="8">
        <f>F185*100/F186</f>
        <v>91.22715404699737</v>
      </c>
      <c r="G187" s="8">
        <f>G185*100/G186</f>
        <v>98.305392156862737</v>
      </c>
      <c r="H187" s="58">
        <f>H185*100/H186</f>
        <v>172.05714285714288</v>
      </c>
      <c r="I187" s="55"/>
    </row>
    <row r="188" spans="1:9" x14ac:dyDescent="1.1499999999999999">
      <c r="A188" s="254" t="s">
        <v>138</v>
      </c>
      <c r="B188" s="254"/>
      <c r="C188" s="254"/>
      <c r="D188" s="254"/>
      <c r="E188" s="254"/>
      <c r="F188" s="254"/>
      <c r="G188" s="254"/>
      <c r="H188" s="58"/>
      <c r="I188" s="55"/>
    </row>
    <row r="189" spans="1:9" x14ac:dyDescent="1.1499999999999999">
      <c r="A189" s="254" t="s">
        <v>86</v>
      </c>
      <c r="B189" s="254"/>
      <c r="C189" s="254"/>
      <c r="D189" s="254"/>
      <c r="E189" s="254"/>
      <c r="F189" s="254"/>
      <c r="G189" s="254"/>
      <c r="H189" s="58"/>
      <c r="I189" s="55"/>
    </row>
    <row r="190" spans="1:9" ht="83.25" customHeight="1" x14ac:dyDescent="1.1499999999999999">
      <c r="A190" s="261" t="s">
        <v>102</v>
      </c>
      <c r="B190" s="254" t="s">
        <v>4</v>
      </c>
      <c r="C190" s="262" t="s">
        <v>103</v>
      </c>
      <c r="D190" s="254" t="s">
        <v>104</v>
      </c>
      <c r="E190" s="254"/>
      <c r="F190" s="254"/>
      <c r="G190" s="254" t="s">
        <v>105</v>
      </c>
      <c r="H190" s="255" t="s">
        <v>147</v>
      </c>
      <c r="I190" s="264" t="s">
        <v>192</v>
      </c>
    </row>
    <row r="191" spans="1:9" x14ac:dyDescent="1.1499999999999999">
      <c r="A191" s="261"/>
      <c r="B191" s="254"/>
      <c r="C191" s="262"/>
      <c r="D191" s="30" t="s">
        <v>106</v>
      </c>
      <c r="E191" s="30" t="s">
        <v>107</v>
      </c>
      <c r="F191" s="30" t="s">
        <v>108</v>
      </c>
      <c r="G191" s="254"/>
      <c r="H191" s="256"/>
      <c r="I191" s="265"/>
    </row>
    <row r="192" spans="1:9" x14ac:dyDescent="1.1499999999999999">
      <c r="A192" s="31">
        <v>1</v>
      </c>
      <c r="B192" s="32">
        <v>2</v>
      </c>
      <c r="C192" s="33">
        <v>3</v>
      </c>
      <c r="D192" s="32">
        <v>4</v>
      </c>
      <c r="E192" s="32">
        <v>5</v>
      </c>
      <c r="F192" s="32">
        <v>6</v>
      </c>
      <c r="G192" s="32">
        <v>7</v>
      </c>
      <c r="H192" s="62">
        <v>8</v>
      </c>
      <c r="I192" s="159">
        <v>9</v>
      </c>
    </row>
    <row r="193" spans="1:9" x14ac:dyDescent="1.1499999999999999">
      <c r="A193" s="254" t="s">
        <v>109</v>
      </c>
      <c r="B193" s="254"/>
      <c r="C193" s="254"/>
      <c r="D193" s="254"/>
      <c r="E193" s="254"/>
      <c r="F193" s="254"/>
      <c r="G193" s="254"/>
      <c r="H193" s="58"/>
      <c r="I193" s="55"/>
    </row>
    <row r="194" spans="1:9" ht="95.25" customHeight="1" x14ac:dyDescent="1.1499999999999999">
      <c r="A194" s="3">
        <v>9</v>
      </c>
      <c r="B194" s="7" t="s">
        <v>162</v>
      </c>
      <c r="C194" s="35" t="s">
        <v>126</v>
      </c>
      <c r="D194" s="39">
        <v>7.16</v>
      </c>
      <c r="E194" s="39">
        <v>8.93</v>
      </c>
      <c r="F194" s="39">
        <v>50.81</v>
      </c>
      <c r="G194" s="39">
        <v>311.25</v>
      </c>
      <c r="H194" s="58">
        <v>1.5</v>
      </c>
      <c r="I194" s="63">
        <v>26.58</v>
      </c>
    </row>
    <row r="195" spans="1:9" ht="95.25" customHeight="1" x14ac:dyDescent="1.1499999999999999">
      <c r="A195" s="203">
        <v>59</v>
      </c>
      <c r="B195" s="7" t="s">
        <v>202</v>
      </c>
      <c r="C195" s="35" t="s">
        <v>203</v>
      </c>
      <c r="D195" s="201">
        <v>0.1</v>
      </c>
      <c r="E195" s="201">
        <v>8.1999999999999993</v>
      </c>
      <c r="F195" s="201">
        <v>0.1</v>
      </c>
      <c r="G195" s="201">
        <v>75</v>
      </c>
      <c r="H195" s="202">
        <v>0</v>
      </c>
      <c r="I195" s="63">
        <v>8.15</v>
      </c>
    </row>
    <row r="196" spans="1:9" x14ac:dyDescent="1.1499999999999999">
      <c r="A196" s="203">
        <v>13</v>
      </c>
      <c r="B196" s="7" t="s">
        <v>80</v>
      </c>
      <c r="C196" s="203">
        <v>20</v>
      </c>
      <c r="D196" s="201">
        <v>5</v>
      </c>
      <c r="E196" s="201">
        <v>6.33</v>
      </c>
      <c r="F196" s="201">
        <v>0</v>
      </c>
      <c r="G196" s="201">
        <v>77.33</v>
      </c>
      <c r="H196" s="142">
        <v>0.14000000000000001</v>
      </c>
      <c r="I196" s="63">
        <v>16.12</v>
      </c>
    </row>
    <row r="197" spans="1:9" x14ac:dyDescent="1.1499999999999999">
      <c r="A197" s="209">
        <v>70</v>
      </c>
      <c r="B197" s="7" t="s">
        <v>40</v>
      </c>
      <c r="C197" s="209">
        <v>120</v>
      </c>
      <c r="D197" s="104">
        <v>0.48</v>
      </c>
      <c r="E197" s="104">
        <v>0.48</v>
      </c>
      <c r="F197" s="104">
        <v>11.76</v>
      </c>
      <c r="G197" s="104">
        <v>56.4</v>
      </c>
      <c r="H197" s="149">
        <v>11.4</v>
      </c>
      <c r="I197" s="63">
        <v>38.01</v>
      </c>
    </row>
    <row r="198" spans="1:9" ht="166.5" x14ac:dyDescent="1.1499999999999999">
      <c r="A198" s="3" t="s">
        <v>41</v>
      </c>
      <c r="B198" s="7" t="s">
        <v>42</v>
      </c>
      <c r="C198" s="3">
        <v>60</v>
      </c>
      <c r="D198" s="8">
        <v>4.8</v>
      </c>
      <c r="E198" s="8">
        <v>0.09</v>
      </c>
      <c r="F198" s="8">
        <v>24.06</v>
      </c>
      <c r="G198" s="8">
        <v>124.8</v>
      </c>
      <c r="H198" s="58">
        <v>0</v>
      </c>
      <c r="I198" s="63">
        <v>5.54</v>
      </c>
    </row>
    <row r="199" spans="1:9" ht="95.25" customHeight="1" x14ac:dyDescent="1.1499999999999999">
      <c r="A199" s="128">
        <v>2</v>
      </c>
      <c r="B199" s="7" t="s">
        <v>63</v>
      </c>
      <c r="C199" s="128">
        <v>200</v>
      </c>
      <c r="D199" s="127">
        <v>3.58</v>
      </c>
      <c r="E199" s="127">
        <v>2.68</v>
      </c>
      <c r="F199" s="127">
        <v>28.34</v>
      </c>
      <c r="G199" s="127">
        <v>151.80000000000001</v>
      </c>
      <c r="H199" s="129">
        <v>1.3</v>
      </c>
      <c r="I199" s="63">
        <v>16.07</v>
      </c>
    </row>
    <row r="200" spans="1:9" x14ac:dyDescent="1.1499999999999999">
      <c r="A200" s="3"/>
      <c r="B200" s="7" t="s">
        <v>43</v>
      </c>
      <c r="C200" s="4">
        <f>C194+C195+C196+C197+C198+C199</f>
        <v>660</v>
      </c>
      <c r="D200" s="8">
        <f>D194+D195+D196+D197+D198+D199</f>
        <v>21.119999999999997</v>
      </c>
      <c r="E200" s="201">
        <f t="shared" ref="E200:I200" si="24">E194+E195+E196+E197+E198+E199</f>
        <v>26.71</v>
      </c>
      <c r="F200" s="201">
        <f t="shared" si="24"/>
        <v>115.07000000000001</v>
      </c>
      <c r="G200" s="201">
        <f t="shared" si="24"/>
        <v>796.57999999999993</v>
      </c>
      <c r="H200" s="201">
        <f t="shared" si="24"/>
        <v>14.340000000000002</v>
      </c>
      <c r="I200" s="205">
        <f t="shared" si="24"/>
        <v>110.47</v>
      </c>
    </row>
    <row r="201" spans="1:9" x14ac:dyDescent="1.1499999999999999">
      <c r="A201" s="261" t="s">
        <v>111</v>
      </c>
      <c r="B201" s="261"/>
      <c r="C201" s="261"/>
      <c r="D201" s="261"/>
      <c r="E201" s="261"/>
      <c r="F201" s="261"/>
      <c r="G201" s="261"/>
      <c r="H201" s="58"/>
      <c r="I201" s="55"/>
    </row>
    <row r="202" spans="1:9" ht="154.5" customHeight="1" x14ac:dyDescent="1.1499999999999999">
      <c r="A202" s="13">
        <v>4</v>
      </c>
      <c r="B202" s="21" t="s">
        <v>94</v>
      </c>
      <c r="C202" s="67" t="s">
        <v>122</v>
      </c>
      <c r="D202" s="181">
        <v>0.66</v>
      </c>
      <c r="E202" s="181">
        <v>0.12</v>
      </c>
      <c r="F202" s="181">
        <v>2.2799999999999998</v>
      </c>
      <c r="G202" s="181">
        <v>14.4</v>
      </c>
      <c r="H202" s="181">
        <v>10.5</v>
      </c>
      <c r="I202" s="63">
        <v>37.979999999999997</v>
      </c>
    </row>
    <row r="203" spans="1:9" ht="118.5" customHeight="1" x14ac:dyDescent="1.1499999999999999">
      <c r="A203" s="123">
        <v>100</v>
      </c>
      <c r="B203" s="7" t="s">
        <v>176</v>
      </c>
      <c r="C203" s="107" t="s">
        <v>126</v>
      </c>
      <c r="D203" s="136">
        <v>4.1500000000000004</v>
      </c>
      <c r="E203" s="136">
        <v>6.04</v>
      </c>
      <c r="F203" s="136">
        <v>19.68</v>
      </c>
      <c r="G203" s="136">
        <v>144</v>
      </c>
      <c r="H203" s="136">
        <v>7.9</v>
      </c>
      <c r="I203" s="63">
        <v>26.74</v>
      </c>
    </row>
    <row r="204" spans="1:9" ht="95.25" customHeight="1" x14ac:dyDescent="1.1499999999999999">
      <c r="A204" s="195">
        <v>78</v>
      </c>
      <c r="B204" s="7" t="s">
        <v>142</v>
      </c>
      <c r="C204" s="35" t="s">
        <v>122</v>
      </c>
      <c r="D204" s="194">
        <v>14.13</v>
      </c>
      <c r="E204" s="194">
        <v>9.16</v>
      </c>
      <c r="F204" s="194">
        <v>15.2</v>
      </c>
      <c r="G204" s="194">
        <v>176.76</v>
      </c>
      <c r="H204" s="194">
        <v>86.6</v>
      </c>
      <c r="I204" s="63">
        <v>41.92</v>
      </c>
    </row>
    <row r="205" spans="1:9" ht="95.25" customHeight="1" x14ac:dyDescent="1.1499999999999999">
      <c r="A205" s="211">
        <v>7</v>
      </c>
      <c r="B205" s="7" t="s">
        <v>65</v>
      </c>
      <c r="C205" s="211">
        <v>180</v>
      </c>
      <c r="D205" s="210">
        <v>3.74</v>
      </c>
      <c r="E205" s="210">
        <v>6.12</v>
      </c>
      <c r="F205" s="210">
        <v>22.28</v>
      </c>
      <c r="G205" s="210">
        <v>159.12</v>
      </c>
      <c r="H205" s="210">
        <v>21.79</v>
      </c>
      <c r="I205" s="63">
        <v>20.81</v>
      </c>
    </row>
    <row r="206" spans="1:9" ht="99.75" customHeight="1" x14ac:dyDescent="1.1499999999999999">
      <c r="A206" s="123">
        <v>17</v>
      </c>
      <c r="B206" s="7" t="s">
        <v>59</v>
      </c>
      <c r="C206" s="4">
        <v>200</v>
      </c>
      <c r="D206" s="122">
        <v>0.44</v>
      </c>
      <c r="E206" s="122">
        <v>0</v>
      </c>
      <c r="F206" s="122">
        <v>23.89</v>
      </c>
      <c r="G206" s="122">
        <v>100</v>
      </c>
      <c r="H206" s="124">
        <v>0.73</v>
      </c>
      <c r="I206" s="63">
        <v>5.03</v>
      </c>
    </row>
    <row r="207" spans="1:9" x14ac:dyDescent="1.1499999999999999">
      <c r="A207" s="3" t="s">
        <v>41</v>
      </c>
      <c r="B207" s="7" t="s">
        <v>5</v>
      </c>
      <c r="C207" s="3">
        <v>50</v>
      </c>
      <c r="D207" s="8">
        <v>4</v>
      </c>
      <c r="E207" s="8">
        <v>0.08</v>
      </c>
      <c r="F207" s="8">
        <v>20.05</v>
      </c>
      <c r="G207" s="8">
        <v>104</v>
      </c>
      <c r="H207" s="58">
        <v>0</v>
      </c>
      <c r="I207" s="63">
        <v>4.62</v>
      </c>
    </row>
    <row r="208" spans="1:9" x14ac:dyDescent="1.1499999999999999">
      <c r="A208" s="3" t="s">
        <v>41</v>
      </c>
      <c r="B208" s="7" t="s">
        <v>6</v>
      </c>
      <c r="C208" s="3">
        <v>30</v>
      </c>
      <c r="D208" s="8">
        <v>1.47</v>
      </c>
      <c r="E208" s="8">
        <v>0.3</v>
      </c>
      <c r="F208" s="8">
        <v>13.44</v>
      </c>
      <c r="G208" s="8">
        <v>60</v>
      </c>
      <c r="H208" s="58">
        <v>0</v>
      </c>
      <c r="I208" s="63">
        <v>2.1800000000000002</v>
      </c>
    </row>
    <row r="209" spans="1:9" x14ac:dyDescent="1.1499999999999999">
      <c r="A209" s="3"/>
      <c r="B209" s="7" t="s">
        <v>43</v>
      </c>
      <c r="C209" s="4">
        <f t="shared" ref="C209:I209" si="25">C202+C203+C204+C205+C206+C207+C208</f>
        <v>910</v>
      </c>
      <c r="D209" s="8">
        <f t="shared" si="25"/>
        <v>28.59</v>
      </c>
      <c r="E209" s="8">
        <f t="shared" si="25"/>
        <v>21.82</v>
      </c>
      <c r="F209" s="8">
        <f t="shared" si="25"/>
        <v>116.82</v>
      </c>
      <c r="G209" s="8">
        <f t="shared" si="25"/>
        <v>758.28</v>
      </c>
      <c r="H209" s="58">
        <f t="shared" si="25"/>
        <v>127.52</v>
      </c>
      <c r="I209" s="163">
        <f t="shared" si="25"/>
        <v>139.28</v>
      </c>
    </row>
    <row r="210" spans="1:9" x14ac:dyDescent="1.1499999999999999">
      <c r="A210" s="254" t="s">
        <v>48</v>
      </c>
      <c r="B210" s="254"/>
      <c r="C210" s="254"/>
      <c r="D210" s="254"/>
      <c r="E210" s="254"/>
      <c r="F210" s="254"/>
      <c r="G210" s="254"/>
      <c r="H210" s="58"/>
      <c r="I210" s="55"/>
    </row>
    <row r="211" spans="1:9" x14ac:dyDescent="1.1499999999999999">
      <c r="A211" s="203">
        <v>46</v>
      </c>
      <c r="B211" s="7" t="s">
        <v>49</v>
      </c>
      <c r="C211" s="203">
        <v>200</v>
      </c>
      <c r="D211" s="201">
        <v>5.8</v>
      </c>
      <c r="E211" s="201">
        <v>5</v>
      </c>
      <c r="F211" s="201">
        <v>9.6</v>
      </c>
      <c r="G211" s="201">
        <v>108</v>
      </c>
      <c r="H211" s="142">
        <v>2.74</v>
      </c>
      <c r="I211" s="63">
        <v>22.59</v>
      </c>
    </row>
    <row r="212" spans="1:9" x14ac:dyDescent="1.1499999999999999">
      <c r="A212" s="203">
        <v>89</v>
      </c>
      <c r="B212" s="7" t="s">
        <v>85</v>
      </c>
      <c r="C212" s="203">
        <v>50</v>
      </c>
      <c r="D212" s="201">
        <v>5.35</v>
      </c>
      <c r="E212" s="201">
        <v>0.6</v>
      </c>
      <c r="F212" s="201">
        <v>35.6</v>
      </c>
      <c r="G212" s="201">
        <v>169.5</v>
      </c>
      <c r="H212" s="142">
        <v>0</v>
      </c>
      <c r="I212" s="63">
        <v>9.24</v>
      </c>
    </row>
    <row r="213" spans="1:9" ht="87.75" customHeight="1" x14ac:dyDescent="1.1499999999999999">
      <c r="A213" s="203">
        <v>70</v>
      </c>
      <c r="B213" s="7" t="s">
        <v>40</v>
      </c>
      <c r="C213" s="203">
        <v>100</v>
      </c>
      <c r="D213" s="201">
        <v>0.4</v>
      </c>
      <c r="E213" s="201">
        <v>0.4</v>
      </c>
      <c r="F213" s="201">
        <v>9.8000000000000007</v>
      </c>
      <c r="G213" s="201">
        <v>47</v>
      </c>
      <c r="H213" s="201">
        <v>9.5</v>
      </c>
      <c r="I213" s="63">
        <v>31.68</v>
      </c>
    </row>
    <row r="214" spans="1:9" x14ac:dyDescent="1.1499999999999999">
      <c r="A214" s="3"/>
      <c r="B214" s="7" t="s">
        <v>114</v>
      </c>
      <c r="C214" s="4">
        <f>C211+C212+C213</f>
        <v>350</v>
      </c>
      <c r="D214" s="160">
        <f>D211+D212+D213</f>
        <v>11.549999999999999</v>
      </c>
      <c r="E214" s="184">
        <f t="shared" ref="E214:I214" si="26">E211+E212+E213</f>
        <v>6</v>
      </c>
      <c r="F214" s="184">
        <f t="shared" si="26"/>
        <v>55</v>
      </c>
      <c r="G214" s="184">
        <f t="shared" si="26"/>
        <v>324.5</v>
      </c>
      <c r="H214" s="184">
        <f t="shared" si="26"/>
        <v>12.24</v>
      </c>
      <c r="I214" s="186">
        <f t="shared" si="26"/>
        <v>63.51</v>
      </c>
    </row>
    <row r="215" spans="1:9" x14ac:dyDescent="1.1499999999999999">
      <c r="A215" s="260" t="s">
        <v>153</v>
      </c>
      <c r="B215" s="260"/>
      <c r="C215" s="260"/>
      <c r="D215" s="260"/>
      <c r="E215" s="260"/>
      <c r="F215" s="260"/>
      <c r="G215" s="260"/>
      <c r="H215" s="58"/>
      <c r="I215" s="55"/>
    </row>
    <row r="216" spans="1:9" x14ac:dyDescent="1.1499999999999999">
      <c r="A216" s="3"/>
      <c r="B216" s="7"/>
      <c r="C216" s="35"/>
      <c r="D216" s="30" t="s">
        <v>106</v>
      </c>
      <c r="E216" s="30" t="s">
        <v>107</v>
      </c>
      <c r="F216" s="30" t="s">
        <v>108</v>
      </c>
      <c r="G216" s="30" t="s">
        <v>115</v>
      </c>
      <c r="H216" s="60" t="s">
        <v>149</v>
      </c>
      <c r="I216" s="63" t="s">
        <v>191</v>
      </c>
    </row>
    <row r="217" spans="1:9" x14ac:dyDescent="1.1499999999999999">
      <c r="A217" s="3"/>
      <c r="B217" s="37" t="s">
        <v>52</v>
      </c>
      <c r="C217" s="35"/>
      <c r="D217" s="8">
        <f t="shared" ref="D217:I217" si="27">D200+D209+D214</f>
        <v>61.259999999999991</v>
      </c>
      <c r="E217" s="8">
        <f t="shared" si="27"/>
        <v>54.53</v>
      </c>
      <c r="F217" s="8">
        <f t="shared" si="27"/>
        <v>286.89</v>
      </c>
      <c r="G217" s="8">
        <f t="shared" si="27"/>
        <v>1879.36</v>
      </c>
      <c r="H217" s="58">
        <f t="shared" si="27"/>
        <v>154.1</v>
      </c>
      <c r="I217" s="163">
        <f t="shared" si="27"/>
        <v>313.26</v>
      </c>
    </row>
    <row r="218" spans="1:9" ht="165" x14ac:dyDescent="1.1499999999999999">
      <c r="A218" s="3"/>
      <c r="B218" s="37" t="s">
        <v>116</v>
      </c>
      <c r="C218" s="35"/>
      <c r="D218" s="8">
        <v>67.5</v>
      </c>
      <c r="E218" s="8">
        <v>69</v>
      </c>
      <c r="F218" s="8">
        <v>287.25</v>
      </c>
      <c r="G218" s="8">
        <v>2040</v>
      </c>
      <c r="H218" s="58">
        <v>52.5</v>
      </c>
      <c r="I218" s="55"/>
    </row>
    <row r="219" spans="1:9" ht="165" x14ac:dyDescent="1.1499999999999999">
      <c r="A219" s="31"/>
      <c r="B219" s="38" t="s">
        <v>117</v>
      </c>
      <c r="C219" s="30"/>
      <c r="D219" s="8">
        <f>D217*100/D218</f>
        <v>90.755555555555546</v>
      </c>
      <c r="E219" s="8">
        <f>E217*100/E218</f>
        <v>79.028985507246375</v>
      </c>
      <c r="F219" s="8">
        <f>F217*100/F218</f>
        <v>99.874673629242821</v>
      </c>
      <c r="G219" s="8">
        <f>G217*100/G218</f>
        <v>92.125490196078431</v>
      </c>
      <c r="H219" s="58">
        <f>H217*100/H218</f>
        <v>293.52380952380952</v>
      </c>
      <c r="I219" s="55"/>
    </row>
    <row r="220" spans="1:9" x14ac:dyDescent="1.1499999999999999">
      <c r="A220" s="254" t="s">
        <v>138</v>
      </c>
      <c r="B220" s="254"/>
      <c r="C220" s="254"/>
      <c r="D220" s="254"/>
      <c r="E220" s="254"/>
      <c r="F220" s="254"/>
      <c r="G220" s="254"/>
      <c r="H220" s="58"/>
      <c r="I220" s="55"/>
    </row>
    <row r="221" spans="1:9" x14ac:dyDescent="1.1499999999999999">
      <c r="A221" s="254" t="s">
        <v>88</v>
      </c>
      <c r="B221" s="254"/>
      <c r="C221" s="254"/>
      <c r="D221" s="254"/>
      <c r="E221" s="254"/>
      <c r="F221" s="254"/>
      <c r="G221" s="254"/>
      <c r="H221" s="58"/>
      <c r="I221" s="55"/>
    </row>
    <row r="222" spans="1:9" ht="83.25" customHeight="1" x14ac:dyDescent="1.1499999999999999">
      <c r="A222" s="261" t="s">
        <v>102</v>
      </c>
      <c r="B222" s="254" t="s">
        <v>4</v>
      </c>
      <c r="C222" s="262" t="s">
        <v>103</v>
      </c>
      <c r="D222" s="254" t="s">
        <v>104</v>
      </c>
      <c r="E222" s="254"/>
      <c r="F222" s="254"/>
      <c r="G222" s="254" t="s">
        <v>105</v>
      </c>
      <c r="H222" s="255" t="s">
        <v>147</v>
      </c>
      <c r="I222" s="264" t="s">
        <v>192</v>
      </c>
    </row>
    <row r="223" spans="1:9" x14ac:dyDescent="1.1499999999999999">
      <c r="A223" s="261"/>
      <c r="B223" s="254"/>
      <c r="C223" s="262"/>
      <c r="D223" s="30" t="s">
        <v>106</v>
      </c>
      <c r="E223" s="30" t="s">
        <v>107</v>
      </c>
      <c r="F223" s="30" t="s">
        <v>108</v>
      </c>
      <c r="G223" s="254"/>
      <c r="H223" s="256"/>
      <c r="I223" s="265"/>
    </row>
    <row r="224" spans="1:9" x14ac:dyDescent="1.1499999999999999">
      <c r="A224" s="31">
        <v>1</v>
      </c>
      <c r="B224" s="32">
        <v>2</v>
      </c>
      <c r="C224" s="33">
        <v>3</v>
      </c>
      <c r="D224" s="32">
        <v>4</v>
      </c>
      <c r="E224" s="32">
        <v>5</v>
      </c>
      <c r="F224" s="32">
        <v>6</v>
      </c>
      <c r="G224" s="32">
        <v>7</v>
      </c>
      <c r="H224" s="62">
        <v>8</v>
      </c>
      <c r="I224" s="159">
        <v>9</v>
      </c>
    </row>
    <row r="225" spans="1:9" x14ac:dyDescent="1.1499999999999999">
      <c r="A225" s="254" t="s">
        <v>109</v>
      </c>
      <c r="B225" s="254"/>
      <c r="C225" s="254"/>
      <c r="D225" s="254"/>
      <c r="E225" s="254"/>
      <c r="F225" s="254"/>
      <c r="G225" s="254"/>
      <c r="H225" s="58"/>
      <c r="I225" s="55"/>
    </row>
    <row r="226" spans="1:9" ht="99" customHeight="1" x14ac:dyDescent="1.1499999999999999">
      <c r="A226" s="133">
        <v>16</v>
      </c>
      <c r="B226" s="7" t="s">
        <v>90</v>
      </c>
      <c r="C226" s="126">
        <v>100</v>
      </c>
      <c r="D226" s="106">
        <v>15.68</v>
      </c>
      <c r="E226" s="106">
        <v>12.51</v>
      </c>
      <c r="F226" s="106">
        <v>11.9</v>
      </c>
      <c r="G226" s="106">
        <v>245</v>
      </c>
      <c r="H226" s="106">
        <v>1.04</v>
      </c>
      <c r="I226" s="63">
        <v>41.76</v>
      </c>
    </row>
    <row r="227" spans="1:9" x14ac:dyDescent="1.1499999999999999">
      <c r="A227" s="221">
        <v>103</v>
      </c>
      <c r="B227" s="7" t="s">
        <v>77</v>
      </c>
      <c r="C227" s="119">
        <v>180</v>
      </c>
      <c r="D227" s="115">
        <v>6.66</v>
      </c>
      <c r="E227" s="115">
        <v>10.44</v>
      </c>
      <c r="F227" s="115">
        <v>17.64</v>
      </c>
      <c r="G227" s="115">
        <v>113.4</v>
      </c>
      <c r="H227" s="115">
        <v>28.14</v>
      </c>
      <c r="I227" s="63">
        <v>25.61</v>
      </c>
    </row>
    <row r="228" spans="1:9" ht="95.25" customHeight="1" x14ac:dyDescent="1.1499999999999999">
      <c r="A228" s="123">
        <v>62</v>
      </c>
      <c r="B228" s="7" t="s">
        <v>185</v>
      </c>
      <c r="C228" s="35" t="s">
        <v>110</v>
      </c>
      <c r="D228" s="192">
        <v>0.16</v>
      </c>
      <c r="E228" s="192">
        <v>0.16</v>
      </c>
      <c r="F228" s="192">
        <v>18.89</v>
      </c>
      <c r="G228" s="192">
        <v>79</v>
      </c>
      <c r="H228" s="193">
        <v>4</v>
      </c>
      <c r="I228" s="63">
        <v>9.81</v>
      </c>
    </row>
    <row r="229" spans="1:9" ht="87.75" customHeight="1" x14ac:dyDescent="1.1499999999999999">
      <c r="A229" s="185">
        <v>4</v>
      </c>
      <c r="B229" s="7" t="s">
        <v>200</v>
      </c>
      <c r="C229" s="126">
        <v>100</v>
      </c>
      <c r="D229" s="181">
        <v>1.1000000000000001</v>
      </c>
      <c r="E229" s="181">
        <v>0.2</v>
      </c>
      <c r="F229" s="181">
        <v>3.8</v>
      </c>
      <c r="G229" s="181">
        <v>24</v>
      </c>
      <c r="H229" s="181">
        <v>17.5</v>
      </c>
      <c r="I229" s="180">
        <v>42.09</v>
      </c>
    </row>
    <row r="230" spans="1:9" ht="103.5" customHeight="1" x14ac:dyDescent="1.1499999999999999">
      <c r="A230" s="3" t="s">
        <v>41</v>
      </c>
      <c r="B230" s="7" t="s">
        <v>42</v>
      </c>
      <c r="C230" s="3">
        <v>60</v>
      </c>
      <c r="D230" s="104">
        <v>4.8</v>
      </c>
      <c r="E230" s="104">
        <v>0.09</v>
      </c>
      <c r="F230" s="104">
        <v>24.06</v>
      </c>
      <c r="G230" s="104">
        <v>124.8</v>
      </c>
      <c r="H230" s="104">
        <v>0</v>
      </c>
      <c r="I230" s="63">
        <v>5.54</v>
      </c>
    </row>
    <row r="231" spans="1:9" x14ac:dyDescent="1.1499999999999999">
      <c r="A231" s="3"/>
      <c r="B231" s="7" t="s">
        <v>43</v>
      </c>
      <c r="C231" s="4">
        <f>C226+C227+C228+C229+C230</f>
        <v>640</v>
      </c>
      <c r="D231" s="8">
        <f t="shared" ref="D231:I231" si="28">D226+D227+D228+D229+D230</f>
        <v>28.400000000000002</v>
      </c>
      <c r="E231" s="8">
        <f t="shared" si="28"/>
        <v>23.4</v>
      </c>
      <c r="F231" s="8">
        <f t="shared" si="28"/>
        <v>76.289999999999992</v>
      </c>
      <c r="G231" s="8">
        <f t="shared" si="28"/>
        <v>586.19999999999993</v>
      </c>
      <c r="H231" s="64">
        <f t="shared" si="28"/>
        <v>50.68</v>
      </c>
      <c r="I231" s="163">
        <f t="shared" si="28"/>
        <v>124.81000000000002</v>
      </c>
    </row>
    <row r="232" spans="1:9" x14ac:dyDescent="1.1499999999999999">
      <c r="A232" s="254" t="s">
        <v>111</v>
      </c>
      <c r="B232" s="254"/>
      <c r="C232" s="254"/>
      <c r="D232" s="255"/>
      <c r="E232" s="255"/>
      <c r="F232" s="255"/>
      <c r="G232" s="255"/>
      <c r="H232" s="108"/>
      <c r="I232" s="55"/>
    </row>
    <row r="233" spans="1:9" ht="260.25" customHeight="1" x14ac:dyDescent="1.1499999999999999">
      <c r="A233" s="123">
        <v>95.96</v>
      </c>
      <c r="B233" s="7" t="s">
        <v>173</v>
      </c>
      <c r="C233" s="126">
        <v>100</v>
      </c>
      <c r="D233" s="115">
        <v>1.89</v>
      </c>
      <c r="E233" s="115">
        <v>8.11</v>
      </c>
      <c r="F233" s="115">
        <v>3.51</v>
      </c>
      <c r="G233" s="115">
        <v>96.47</v>
      </c>
      <c r="H233" s="115">
        <v>17.100000000000001</v>
      </c>
      <c r="I233" s="63">
        <v>27.34</v>
      </c>
    </row>
    <row r="234" spans="1:9" ht="166.5" x14ac:dyDescent="1.1499999999999999">
      <c r="A234" s="128">
        <v>98</v>
      </c>
      <c r="B234" s="7" t="s">
        <v>178</v>
      </c>
      <c r="C234" s="107" t="s">
        <v>126</v>
      </c>
      <c r="D234" s="115">
        <v>9.3000000000000007</v>
      </c>
      <c r="E234" s="115">
        <v>11.41</v>
      </c>
      <c r="F234" s="115">
        <v>18.21</v>
      </c>
      <c r="G234" s="115">
        <v>189.03</v>
      </c>
      <c r="H234" s="115">
        <v>14.4</v>
      </c>
      <c r="I234" s="63">
        <v>54.57</v>
      </c>
    </row>
    <row r="235" spans="1:9" ht="87.75" customHeight="1" x14ac:dyDescent="1.1499999999999999">
      <c r="A235" s="3">
        <v>72</v>
      </c>
      <c r="B235" s="7" t="s">
        <v>146</v>
      </c>
      <c r="C235" s="35" t="s">
        <v>122</v>
      </c>
      <c r="D235" s="175">
        <v>14.98</v>
      </c>
      <c r="E235" s="175">
        <v>8.33</v>
      </c>
      <c r="F235" s="175">
        <v>15.29</v>
      </c>
      <c r="G235" s="175">
        <v>204.89</v>
      </c>
      <c r="H235" s="58">
        <v>0.6</v>
      </c>
      <c r="I235" s="63">
        <v>59.62</v>
      </c>
    </row>
    <row r="236" spans="1:9" ht="107.25" customHeight="1" x14ac:dyDescent="1.1499999999999999">
      <c r="A236" s="195">
        <v>105</v>
      </c>
      <c r="B236" s="7" t="s">
        <v>179</v>
      </c>
      <c r="C236" s="4">
        <v>180</v>
      </c>
      <c r="D236" s="194">
        <v>4.63</v>
      </c>
      <c r="E236" s="194">
        <v>8.41</v>
      </c>
      <c r="F236" s="194">
        <v>35.64</v>
      </c>
      <c r="G236" s="194">
        <v>254.4</v>
      </c>
      <c r="H236" s="194">
        <v>7.15</v>
      </c>
      <c r="I236" s="63">
        <v>14.54</v>
      </c>
    </row>
    <row r="237" spans="1:9" ht="95.25" customHeight="1" x14ac:dyDescent="1.1499999999999999">
      <c r="A237" s="123">
        <v>57</v>
      </c>
      <c r="B237" s="7" t="s">
        <v>56</v>
      </c>
      <c r="C237" s="123">
        <v>200</v>
      </c>
      <c r="D237" s="104">
        <v>0</v>
      </c>
      <c r="E237" s="104">
        <v>0</v>
      </c>
      <c r="F237" s="104">
        <v>15.04</v>
      </c>
      <c r="G237" s="104">
        <v>62</v>
      </c>
      <c r="H237" s="124">
        <v>0.03</v>
      </c>
      <c r="I237" s="63">
        <v>2.52</v>
      </c>
    </row>
    <row r="238" spans="1:9" x14ac:dyDescent="1.1499999999999999">
      <c r="A238" s="3" t="s">
        <v>41</v>
      </c>
      <c r="B238" s="7" t="s">
        <v>5</v>
      </c>
      <c r="C238" s="3">
        <v>50</v>
      </c>
      <c r="D238" s="8">
        <v>4</v>
      </c>
      <c r="E238" s="8">
        <v>0.08</v>
      </c>
      <c r="F238" s="8">
        <v>20.05</v>
      </c>
      <c r="G238" s="8">
        <v>104</v>
      </c>
      <c r="H238" s="58">
        <v>0</v>
      </c>
      <c r="I238" s="63">
        <v>4.62</v>
      </c>
    </row>
    <row r="239" spans="1:9" x14ac:dyDescent="1.1499999999999999">
      <c r="A239" s="3" t="s">
        <v>41</v>
      </c>
      <c r="B239" s="7" t="s">
        <v>6</v>
      </c>
      <c r="C239" s="3">
        <v>30</v>
      </c>
      <c r="D239" s="8">
        <v>1.47</v>
      </c>
      <c r="E239" s="8">
        <v>0.3</v>
      </c>
      <c r="F239" s="8">
        <v>13.44</v>
      </c>
      <c r="G239" s="8">
        <v>60</v>
      </c>
      <c r="H239" s="58">
        <v>0</v>
      </c>
      <c r="I239" s="63">
        <v>2.1800000000000002</v>
      </c>
    </row>
    <row r="240" spans="1:9" x14ac:dyDescent="1.1499999999999999">
      <c r="A240" s="3"/>
      <c r="B240" s="7" t="s">
        <v>43</v>
      </c>
      <c r="C240" s="4">
        <f t="shared" ref="C240:I240" si="29">C233+C234+C235+C236+C237+C238+C239</f>
        <v>910</v>
      </c>
      <c r="D240" s="8">
        <f t="shared" si="29"/>
        <v>36.269999999999996</v>
      </c>
      <c r="E240" s="8">
        <f t="shared" si="29"/>
        <v>36.64</v>
      </c>
      <c r="F240" s="8">
        <f t="shared" si="29"/>
        <v>121.17999999999999</v>
      </c>
      <c r="G240" s="8">
        <f t="shared" si="29"/>
        <v>970.79</v>
      </c>
      <c r="H240" s="64">
        <f t="shared" si="29"/>
        <v>39.28</v>
      </c>
      <c r="I240" s="163">
        <f t="shared" si="29"/>
        <v>165.39000000000001</v>
      </c>
    </row>
    <row r="241" spans="1:9" x14ac:dyDescent="1.1499999999999999">
      <c r="A241" s="254" t="s">
        <v>48</v>
      </c>
      <c r="B241" s="254"/>
      <c r="C241" s="254"/>
      <c r="D241" s="254"/>
      <c r="E241" s="254"/>
      <c r="F241" s="254"/>
      <c r="G241" s="254"/>
      <c r="H241" s="58"/>
      <c r="I241" s="55"/>
    </row>
    <row r="242" spans="1:9" x14ac:dyDescent="1.1499999999999999">
      <c r="A242" s="203">
        <v>68</v>
      </c>
      <c r="B242" s="7" t="s">
        <v>66</v>
      </c>
      <c r="C242" s="203">
        <v>200</v>
      </c>
      <c r="D242" s="201">
        <v>5.8</v>
      </c>
      <c r="E242" s="201">
        <v>5</v>
      </c>
      <c r="F242" s="201">
        <v>8</v>
      </c>
      <c r="G242" s="201">
        <v>106</v>
      </c>
      <c r="H242" s="201">
        <v>5.8</v>
      </c>
      <c r="I242" s="63">
        <v>35.71</v>
      </c>
    </row>
    <row r="243" spans="1:9" x14ac:dyDescent="1.1499999999999999">
      <c r="A243" s="185">
        <v>89</v>
      </c>
      <c r="B243" s="7" t="s">
        <v>151</v>
      </c>
      <c r="C243" s="35" t="s">
        <v>123</v>
      </c>
      <c r="D243" s="184">
        <v>3.55</v>
      </c>
      <c r="E243" s="184">
        <v>7.4</v>
      </c>
      <c r="F243" s="184">
        <v>28.05</v>
      </c>
      <c r="G243" s="184">
        <v>193</v>
      </c>
      <c r="H243" s="142">
        <v>0.02</v>
      </c>
      <c r="I243" s="63">
        <v>17.5</v>
      </c>
    </row>
    <row r="244" spans="1:9" x14ac:dyDescent="1.1499999999999999">
      <c r="A244" s="185">
        <v>70</v>
      </c>
      <c r="B244" s="7" t="s">
        <v>40</v>
      </c>
      <c r="C244" s="185">
        <v>100</v>
      </c>
      <c r="D244" s="184">
        <v>0.4</v>
      </c>
      <c r="E244" s="184">
        <v>0.4</v>
      </c>
      <c r="F244" s="184">
        <v>9.8000000000000007</v>
      </c>
      <c r="G244" s="184">
        <v>47</v>
      </c>
      <c r="H244" s="142">
        <v>9.5</v>
      </c>
      <c r="I244" s="63">
        <v>31.68</v>
      </c>
    </row>
    <row r="245" spans="1:9" x14ac:dyDescent="1.1499999999999999">
      <c r="A245" s="3"/>
      <c r="B245" s="7" t="s">
        <v>114</v>
      </c>
      <c r="C245" s="4">
        <f>C242+C243+C244</f>
        <v>350</v>
      </c>
      <c r="D245" s="160">
        <f>D242+D243+D244</f>
        <v>9.75</v>
      </c>
      <c r="E245" s="184">
        <f t="shared" ref="E245:I245" si="30">E242+E243+E244</f>
        <v>12.8</v>
      </c>
      <c r="F245" s="184">
        <f t="shared" si="30"/>
        <v>45.849999999999994</v>
      </c>
      <c r="G245" s="184">
        <f t="shared" si="30"/>
        <v>346</v>
      </c>
      <c r="H245" s="184">
        <f t="shared" si="30"/>
        <v>15.32</v>
      </c>
      <c r="I245" s="186">
        <f t="shared" si="30"/>
        <v>84.89</v>
      </c>
    </row>
    <row r="246" spans="1:9" x14ac:dyDescent="1.1499999999999999">
      <c r="A246" s="260" t="s">
        <v>153</v>
      </c>
      <c r="B246" s="260"/>
      <c r="C246" s="260"/>
      <c r="D246" s="260"/>
      <c r="E246" s="260"/>
      <c r="F246" s="260"/>
      <c r="G246" s="260"/>
      <c r="H246" s="58"/>
      <c r="I246" s="55"/>
    </row>
    <row r="247" spans="1:9" x14ac:dyDescent="1.1499999999999999">
      <c r="A247" s="3"/>
      <c r="B247" s="7"/>
      <c r="C247" s="35"/>
      <c r="D247" s="30" t="s">
        <v>106</v>
      </c>
      <c r="E247" s="30" t="s">
        <v>107</v>
      </c>
      <c r="F247" s="30" t="s">
        <v>108</v>
      </c>
      <c r="G247" s="30" t="s">
        <v>115</v>
      </c>
      <c r="H247" s="65" t="s">
        <v>150</v>
      </c>
      <c r="I247" s="63" t="s">
        <v>191</v>
      </c>
    </row>
    <row r="248" spans="1:9" x14ac:dyDescent="1.1499999999999999">
      <c r="A248" s="3"/>
      <c r="B248" s="37" t="s">
        <v>52</v>
      </c>
      <c r="C248" s="35"/>
      <c r="D248" s="8">
        <f t="shared" ref="D248:I248" si="31">SUM(D231+D240+D245)</f>
        <v>74.42</v>
      </c>
      <c r="E248" s="8">
        <f t="shared" si="31"/>
        <v>72.84</v>
      </c>
      <c r="F248" s="8">
        <f t="shared" si="31"/>
        <v>243.31999999999996</v>
      </c>
      <c r="G248" s="8">
        <f t="shared" si="31"/>
        <v>1902.9899999999998</v>
      </c>
      <c r="H248" s="64">
        <f t="shared" si="31"/>
        <v>105.28</v>
      </c>
      <c r="I248" s="163">
        <f t="shared" si="31"/>
        <v>375.09000000000003</v>
      </c>
    </row>
    <row r="249" spans="1:9" ht="165" x14ac:dyDescent="1.1499999999999999">
      <c r="A249" s="3"/>
      <c r="B249" s="37" t="s">
        <v>116</v>
      </c>
      <c r="C249" s="35"/>
      <c r="D249" s="8">
        <v>67.5</v>
      </c>
      <c r="E249" s="8">
        <v>69</v>
      </c>
      <c r="F249" s="8">
        <v>287.25</v>
      </c>
      <c r="G249" s="8">
        <v>2040</v>
      </c>
      <c r="H249" s="58">
        <v>52.5</v>
      </c>
      <c r="I249" s="55"/>
    </row>
    <row r="250" spans="1:9" ht="165" x14ac:dyDescent="1.1499999999999999">
      <c r="A250" s="31"/>
      <c r="B250" s="38" t="s">
        <v>117</v>
      </c>
      <c r="C250" s="30"/>
      <c r="D250" s="8">
        <f>D248*100/D249</f>
        <v>110.25185185185185</v>
      </c>
      <c r="E250" s="8">
        <f>E248*100/E249</f>
        <v>105.56521739130434</v>
      </c>
      <c r="F250" s="8">
        <f>F248*100/F249</f>
        <v>84.706701479547419</v>
      </c>
      <c r="G250" s="8">
        <f>G248*100/G249</f>
        <v>93.283823529411748</v>
      </c>
      <c r="H250" s="64">
        <f>H248*100/H249</f>
        <v>200.53333333333333</v>
      </c>
      <c r="I250" s="55"/>
    </row>
    <row r="251" spans="1:9" ht="83.25" customHeight="1" x14ac:dyDescent="1.1499999999999999">
      <c r="A251" s="257" t="s">
        <v>138</v>
      </c>
      <c r="B251" s="258"/>
      <c r="C251" s="258"/>
      <c r="D251" s="258"/>
      <c r="E251" s="258"/>
      <c r="F251" s="258"/>
      <c r="G251" s="259"/>
      <c r="H251" s="80"/>
      <c r="I251" s="55"/>
    </row>
    <row r="252" spans="1:9" ht="83.25" customHeight="1" x14ac:dyDescent="1.1499999999999999">
      <c r="A252" s="257" t="s">
        <v>89</v>
      </c>
      <c r="B252" s="258"/>
      <c r="C252" s="258"/>
      <c r="D252" s="258"/>
      <c r="E252" s="258"/>
      <c r="F252" s="258"/>
      <c r="G252" s="259"/>
      <c r="H252" s="80"/>
      <c r="I252" s="55"/>
    </row>
    <row r="253" spans="1:9" ht="83.25" customHeight="1" x14ac:dyDescent="1.1499999999999999">
      <c r="A253" s="263" t="s">
        <v>102</v>
      </c>
      <c r="B253" s="255" t="s">
        <v>4</v>
      </c>
      <c r="C253" s="286" t="s">
        <v>103</v>
      </c>
      <c r="D253" s="257" t="s">
        <v>104</v>
      </c>
      <c r="E253" s="258"/>
      <c r="F253" s="259"/>
      <c r="G253" s="255" t="s">
        <v>105</v>
      </c>
      <c r="H253" s="255" t="s">
        <v>147</v>
      </c>
      <c r="I253" s="264" t="s">
        <v>192</v>
      </c>
    </row>
    <row r="254" spans="1:9" x14ac:dyDescent="1.1499999999999999">
      <c r="A254" s="285"/>
      <c r="B254" s="256"/>
      <c r="C254" s="287"/>
      <c r="D254" s="83" t="s">
        <v>106</v>
      </c>
      <c r="E254" s="83" t="s">
        <v>107</v>
      </c>
      <c r="F254" s="83" t="s">
        <v>108</v>
      </c>
      <c r="G254" s="256"/>
      <c r="H254" s="256"/>
      <c r="I254" s="265"/>
    </row>
    <row r="255" spans="1:9" x14ac:dyDescent="1.1499999999999999">
      <c r="A255" s="84">
        <v>1</v>
      </c>
      <c r="B255" s="32">
        <v>2</v>
      </c>
      <c r="C255" s="85">
        <v>3</v>
      </c>
      <c r="D255" s="32">
        <v>4</v>
      </c>
      <c r="E255" s="32">
        <v>5</v>
      </c>
      <c r="F255" s="32">
        <v>6</v>
      </c>
      <c r="G255" s="32">
        <v>7</v>
      </c>
      <c r="H255" s="62">
        <v>8</v>
      </c>
      <c r="I255" s="159">
        <v>9</v>
      </c>
    </row>
    <row r="256" spans="1:9" ht="83.25" customHeight="1" x14ac:dyDescent="1.1499999999999999">
      <c r="A256" s="257" t="s">
        <v>109</v>
      </c>
      <c r="B256" s="258"/>
      <c r="C256" s="258"/>
      <c r="D256" s="258"/>
      <c r="E256" s="258"/>
      <c r="F256" s="258"/>
      <c r="G256" s="259"/>
      <c r="H256" s="80"/>
      <c r="I256" s="55"/>
    </row>
    <row r="257" spans="1:9" ht="131.25" customHeight="1" x14ac:dyDescent="1.1499999999999999">
      <c r="A257" s="81">
        <v>9</v>
      </c>
      <c r="B257" s="7" t="s">
        <v>163</v>
      </c>
      <c r="C257" s="35" t="s">
        <v>126</v>
      </c>
      <c r="D257" s="39">
        <v>7.16</v>
      </c>
      <c r="E257" s="39">
        <v>8.93</v>
      </c>
      <c r="F257" s="39">
        <v>50.81</v>
      </c>
      <c r="G257" s="39">
        <v>311.25</v>
      </c>
      <c r="H257" s="80">
        <v>0.38</v>
      </c>
      <c r="I257" s="63">
        <v>21.93</v>
      </c>
    </row>
    <row r="258" spans="1:9" ht="95.25" customHeight="1" x14ac:dyDescent="1.1499999999999999">
      <c r="A258" s="203">
        <v>59</v>
      </c>
      <c r="B258" s="7" t="s">
        <v>202</v>
      </c>
      <c r="C258" s="35" t="s">
        <v>203</v>
      </c>
      <c r="D258" s="201">
        <v>0.1</v>
      </c>
      <c r="E258" s="201">
        <v>8.1999999999999993</v>
      </c>
      <c r="F258" s="201">
        <v>0.1</v>
      </c>
      <c r="G258" s="201">
        <v>75</v>
      </c>
      <c r="H258" s="202">
        <v>0</v>
      </c>
      <c r="I258" s="63">
        <v>8.15</v>
      </c>
    </row>
    <row r="259" spans="1:9" ht="95.25" customHeight="1" x14ac:dyDescent="1.1499999999999999">
      <c r="A259" s="211">
        <v>13</v>
      </c>
      <c r="B259" s="7" t="s">
        <v>80</v>
      </c>
      <c r="C259" s="211">
        <v>20</v>
      </c>
      <c r="D259" s="210">
        <v>5</v>
      </c>
      <c r="E259" s="210">
        <v>6.33</v>
      </c>
      <c r="F259" s="210">
        <v>0</v>
      </c>
      <c r="G259" s="210">
        <v>77.33</v>
      </c>
      <c r="H259" s="212">
        <v>0.14000000000000001</v>
      </c>
      <c r="I259" s="63">
        <v>16.12</v>
      </c>
    </row>
    <row r="260" spans="1:9" x14ac:dyDescent="1.1499999999999999">
      <c r="A260" s="221" t="s">
        <v>41</v>
      </c>
      <c r="B260" s="7" t="s">
        <v>208</v>
      </c>
      <c r="C260" s="221">
        <v>115</v>
      </c>
      <c r="D260" s="220">
        <v>2.1</v>
      </c>
      <c r="E260" s="220">
        <v>8.1</v>
      </c>
      <c r="F260" s="220">
        <v>16</v>
      </c>
      <c r="G260" s="220">
        <v>140</v>
      </c>
      <c r="H260" s="142">
        <v>0</v>
      </c>
      <c r="I260" s="63">
        <v>43</v>
      </c>
    </row>
    <row r="261" spans="1:9" ht="166.5" x14ac:dyDescent="1.1499999999999999">
      <c r="A261" s="81" t="s">
        <v>41</v>
      </c>
      <c r="B261" s="7" t="s">
        <v>42</v>
      </c>
      <c r="C261" s="81">
        <v>60</v>
      </c>
      <c r="D261" s="80">
        <v>4.8</v>
      </c>
      <c r="E261" s="80">
        <v>0.09</v>
      </c>
      <c r="F261" s="80">
        <v>24.06</v>
      </c>
      <c r="G261" s="80">
        <v>124.8</v>
      </c>
      <c r="H261" s="80">
        <v>0</v>
      </c>
      <c r="I261" s="63">
        <v>5.54</v>
      </c>
    </row>
    <row r="262" spans="1:9" x14ac:dyDescent="1.1499999999999999">
      <c r="A262" s="123">
        <v>57</v>
      </c>
      <c r="B262" s="7" t="s">
        <v>56</v>
      </c>
      <c r="C262" s="123">
        <v>200</v>
      </c>
      <c r="D262" s="122">
        <v>0</v>
      </c>
      <c r="E262" s="122">
        <v>0</v>
      </c>
      <c r="F262" s="122">
        <v>15.04</v>
      </c>
      <c r="G262" s="122">
        <v>62</v>
      </c>
      <c r="H262" s="124">
        <v>0.03</v>
      </c>
      <c r="I262" s="63">
        <v>2.52</v>
      </c>
    </row>
    <row r="263" spans="1:9" x14ac:dyDescent="1.1499999999999999">
      <c r="A263" s="81"/>
      <c r="B263" s="7" t="s">
        <v>43</v>
      </c>
      <c r="C263" s="4">
        <f>C257+C258+C259+C260+C261+C262</f>
        <v>655</v>
      </c>
      <c r="D263" s="80">
        <f>D257+D258+D259+D260+D261+D262</f>
        <v>19.16</v>
      </c>
      <c r="E263" s="210">
        <f t="shared" ref="E263:I263" si="32">E257+E258+E259+E260+E261+E262</f>
        <v>31.650000000000002</v>
      </c>
      <c r="F263" s="210">
        <f t="shared" si="32"/>
        <v>106.00999999999999</v>
      </c>
      <c r="G263" s="210">
        <f t="shared" si="32"/>
        <v>790.37999999999988</v>
      </c>
      <c r="H263" s="210">
        <f t="shared" si="32"/>
        <v>0.55000000000000004</v>
      </c>
      <c r="I263" s="214">
        <f t="shared" si="32"/>
        <v>97.26</v>
      </c>
    </row>
    <row r="264" spans="1:9" x14ac:dyDescent="1.1499999999999999">
      <c r="A264" s="257" t="s">
        <v>111</v>
      </c>
      <c r="B264" s="258"/>
      <c r="C264" s="258"/>
      <c r="D264" s="258"/>
      <c r="E264" s="258"/>
      <c r="F264" s="258"/>
      <c r="G264" s="259"/>
      <c r="H264" s="80"/>
      <c r="I264" s="55"/>
    </row>
    <row r="265" spans="1:9" ht="166.5" customHeight="1" x14ac:dyDescent="1.1499999999999999">
      <c r="A265" s="123">
        <v>54</v>
      </c>
      <c r="B265" s="7" t="s">
        <v>64</v>
      </c>
      <c r="C265" s="35" t="s">
        <v>122</v>
      </c>
      <c r="D265" s="122">
        <v>4.9000000000000004</v>
      </c>
      <c r="E265" s="122">
        <v>8.9</v>
      </c>
      <c r="F265" s="122">
        <v>9.5</v>
      </c>
      <c r="G265" s="122">
        <v>138</v>
      </c>
      <c r="H265" s="122">
        <v>5.78</v>
      </c>
      <c r="I265" s="63">
        <v>18.52</v>
      </c>
    </row>
    <row r="266" spans="1:9" ht="249.75" x14ac:dyDescent="1.1499999999999999">
      <c r="A266" s="123">
        <v>99</v>
      </c>
      <c r="B266" s="7" t="s">
        <v>177</v>
      </c>
      <c r="C266" s="107" t="s">
        <v>126</v>
      </c>
      <c r="D266" s="131">
        <v>4.68</v>
      </c>
      <c r="E266" s="131">
        <v>6.68</v>
      </c>
      <c r="F266" s="131">
        <v>16.03</v>
      </c>
      <c r="G266" s="131">
        <v>137.5</v>
      </c>
      <c r="H266" s="131">
        <v>9.6</v>
      </c>
      <c r="I266" s="63">
        <v>26.22</v>
      </c>
    </row>
    <row r="267" spans="1:9" ht="174.75" customHeight="1" x14ac:dyDescent="1.1499999999999999">
      <c r="A267" s="133">
        <v>58</v>
      </c>
      <c r="B267" s="7" t="s">
        <v>118</v>
      </c>
      <c r="C267" s="35" t="s">
        <v>122</v>
      </c>
      <c r="D267" s="135">
        <v>15.17</v>
      </c>
      <c r="E267" s="135">
        <v>10.19</v>
      </c>
      <c r="F267" s="135">
        <v>13.27</v>
      </c>
      <c r="G267" s="135">
        <v>203</v>
      </c>
      <c r="H267" s="135">
        <v>0.17</v>
      </c>
      <c r="I267" s="63">
        <v>101.17</v>
      </c>
    </row>
    <row r="268" spans="1:9" ht="99" customHeight="1" x14ac:dyDescent="1.1499999999999999">
      <c r="A268" s="195">
        <v>11</v>
      </c>
      <c r="B268" s="7" t="s">
        <v>58</v>
      </c>
      <c r="C268" s="195">
        <v>180</v>
      </c>
      <c r="D268" s="194">
        <v>6.79</v>
      </c>
      <c r="E268" s="194">
        <v>8.1</v>
      </c>
      <c r="F268" s="194">
        <v>34.85</v>
      </c>
      <c r="G268" s="194">
        <v>173.88</v>
      </c>
      <c r="H268" s="194">
        <v>0</v>
      </c>
      <c r="I268" s="63">
        <v>12.78</v>
      </c>
    </row>
    <row r="269" spans="1:9" ht="95.25" customHeight="1" x14ac:dyDescent="1.1499999999999999">
      <c r="A269" s="81">
        <v>17</v>
      </c>
      <c r="B269" s="7" t="s">
        <v>59</v>
      </c>
      <c r="C269" s="4">
        <v>200</v>
      </c>
      <c r="D269" s="80">
        <v>0.44</v>
      </c>
      <c r="E269" s="80">
        <v>0</v>
      </c>
      <c r="F269" s="80">
        <v>23.89</v>
      </c>
      <c r="G269" s="80">
        <v>100</v>
      </c>
      <c r="H269" s="80">
        <v>0.73</v>
      </c>
      <c r="I269" s="63">
        <v>5.03</v>
      </c>
    </row>
    <row r="270" spans="1:9" x14ac:dyDescent="1.1499999999999999">
      <c r="A270" s="81" t="s">
        <v>41</v>
      </c>
      <c r="B270" s="7" t="s">
        <v>5</v>
      </c>
      <c r="C270" s="81">
        <v>50</v>
      </c>
      <c r="D270" s="80">
        <v>4</v>
      </c>
      <c r="E270" s="80">
        <v>0.08</v>
      </c>
      <c r="F270" s="80">
        <v>20.05</v>
      </c>
      <c r="G270" s="80">
        <v>104</v>
      </c>
      <c r="H270" s="80">
        <v>0</v>
      </c>
      <c r="I270" s="63">
        <v>4.62</v>
      </c>
    </row>
    <row r="271" spans="1:9" x14ac:dyDescent="1.1499999999999999">
      <c r="A271" s="81" t="s">
        <v>41</v>
      </c>
      <c r="B271" s="7" t="s">
        <v>6</v>
      </c>
      <c r="C271" s="81">
        <v>30</v>
      </c>
      <c r="D271" s="80">
        <v>1.47</v>
      </c>
      <c r="E271" s="80">
        <v>0.3</v>
      </c>
      <c r="F271" s="80">
        <v>13.44</v>
      </c>
      <c r="G271" s="80">
        <v>60</v>
      </c>
      <c r="H271" s="80">
        <v>0</v>
      </c>
      <c r="I271" s="63">
        <v>2.1800000000000002</v>
      </c>
    </row>
    <row r="272" spans="1:9" x14ac:dyDescent="1.1499999999999999">
      <c r="A272" s="81"/>
      <c r="B272" s="7" t="s">
        <v>43</v>
      </c>
      <c r="C272" s="4">
        <f t="shared" ref="C272:I272" si="33">C265+C266+C267+C268+C269+C270+C271</f>
        <v>910</v>
      </c>
      <c r="D272" s="80">
        <f t="shared" si="33"/>
        <v>37.450000000000003</v>
      </c>
      <c r="E272" s="80">
        <f t="shared" si="33"/>
        <v>34.249999999999993</v>
      </c>
      <c r="F272" s="80">
        <f t="shared" si="33"/>
        <v>131.03</v>
      </c>
      <c r="G272" s="80">
        <f t="shared" si="33"/>
        <v>916.38</v>
      </c>
      <c r="H272" s="80">
        <f t="shared" si="33"/>
        <v>16.279999999999998</v>
      </c>
      <c r="I272" s="163">
        <f t="shared" si="33"/>
        <v>170.52</v>
      </c>
    </row>
    <row r="273" spans="1:9" ht="83.25" customHeight="1" x14ac:dyDescent="1.1499999999999999">
      <c r="A273" s="257" t="s">
        <v>48</v>
      </c>
      <c r="B273" s="258"/>
      <c r="C273" s="258"/>
      <c r="D273" s="258"/>
      <c r="E273" s="258"/>
      <c r="F273" s="258"/>
      <c r="G273" s="259"/>
      <c r="H273" s="80"/>
      <c r="I273" s="55"/>
    </row>
    <row r="274" spans="1:9" x14ac:dyDescent="1.1499999999999999">
      <c r="A274" s="172">
        <v>25</v>
      </c>
      <c r="B274" s="7" t="s">
        <v>60</v>
      </c>
      <c r="C274" s="4">
        <v>200</v>
      </c>
      <c r="D274" s="171">
        <v>0.6</v>
      </c>
      <c r="E274" s="171">
        <v>0</v>
      </c>
      <c r="F274" s="171">
        <v>33</v>
      </c>
      <c r="G274" s="171">
        <v>136</v>
      </c>
      <c r="H274" s="171">
        <v>4.2</v>
      </c>
      <c r="I274" s="63">
        <v>24</v>
      </c>
    </row>
    <row r="275" spans="1:9" ht="249.75" x14ac:dyDescent="1.1499999999999999">
      <c r="A275" s="203">
        <v>89</v>
      </c>
      <c r="B275" s="7" t="s">
        <v>50</v>
      </c>
      <c r="C275" s="203">
        <v>50</v>
      </c>
      <c r="D275" s="201">
        <v>2.69</v>
      </c>
      <c r="E275" s="201">
        <v>3.5</v>
      </c>
      <c r="F275" s="201">
        <v>29.19</v>
      </c>
      <c r="G275" s="201">
        <v>159</v>
      </c>
      <c r="H275" s="142">
        <v>0</v>
      </c>
      <c r="I275" s="63">
        <v>12.6</v>
      </c>
    </row>
    <row r="276" spans="1:9" ht="103.5" customHeight="1" x14ac:dyDescent="1.1499999999999999">
      <c r="A276" s="203">
        <v>70</v>
      </c>
      <c r="B276" s="7" t="s">
        <v>40</v>
      </c>
      <c r="C276" s="203">
        <v>100</v>
      </c>
      <c r="D276" s="201">
        <v>0.4</v>
      </c>
      <c r="E276" s="201">
        <v>0.4</v>
      </c>
      <c r="F276" s="201">
        <v>9.8000000000000007</v>
      </c>
      <c r="G276" s="201">
        <v>47</v>
      </c>
      <c r="H276" s="201">
        <v>9.5</v>
      </c>
      <c r="I276" s="63">
        <v>31.68</v>
      </c>
    </row>
    <row r="277" spans="1:9" x14ac:dyDescent="1.1499999999999999">
      <c r="A277" s="81"/>
      <c r="B277" s="7" t="s">
        <v>114</v>
      </c>
      <c r="C277" s="4">
        <f>C274+C275+C276</f>
        <v>350</v>
      </c>
      <c r="D277" s="160">
        <f>D274+D275+D276</f>
        <v>3.69</v>
      </c>
      <c r="E277" s="201">
        <f t="shared" ref="E277:I277" si="34">E274+E275+E276</f>
        <v>3.9</v>
      </c>
      <c r="F277" s="201">
        <f t="shared" si="34"/>
        <v>71.989999999999995</v>
      </c>
      <c r="G277" s="201">
        <f t="shared" si="34"/>
        <v>342</v>
      </c>
      <c r="H277" s="201">
        <f t="shared" si="34"/>
        <v>13.7</v>
      </c>
      <c r="I277" s="205">
        <f t="shared" si="34"/>
        <v>68.28</v>
      </c>
    </row>
    <row r="278" spans="1:9" ht="83.25" customHeight="1" x14ac:dyDescent="1.1499999999999999">
      <c r="A278" s="280" t="s">
        <v>153</v>
      </c>
      <c r="B278" s="281"/>
      <c r="C278" s="281"/>
      <c r="D278" s="281"/>
      <c r="E278" s="281"/>
      <c r="F278" s="281"/>
      <c r="G278" s="282"/>
      <c r="H278" s="80"/>
      <c r="I278" s="55"/>
    </row>
    <row r="279" spans="1:9" x14ac:dyDescent="1.1499999999999999">
      <c r="A279" s="81"/>
      <c r="B279" s="7"/>
      <c r="C279" s="35"/>
      <c r="D279" s="83" t="s">
        <v>106</v>
      </c>
      <c r="E279" s="83" t="s">
        <v>107</v>
      </c>
      <c r="F279" s="83" t="s">
        <v>108</v>
      </c>
      <c r="G279" s="83" t="s">
        <v>115</v>
      </c>
      <c r="H279" s="83" t="s">
        <v>149</v>
      </c>
      <c r="I279" s="63" t="s">
        <v>191</v>
      </c>
    </row>
    <row r="280" spans="1:9" x14ac:dyDescent="1.1499999999999999">
      <c r="A280" s="81"/>
      <c r="B280" s="37" t="s">
        <v>52</v>
      </c>
      <c r="C280" s="35"/>
      <c r="D280" s="80">
        <f t="shared" ref="D280:I280" si="35">SUM(D263+D272+D277)</f>
        <v>60.3</v>
      </c>
      <c r="E280" s="80">
        <f t="shared" si="35"/>
        <v>69.8</v>
      </c>
      <c r="F280" s="80">
        <f t="shared" si="35"/>
        <v>309.02999999999997</v>
      </c>
      <c r="G280" s="80">
        <f t="shared" si="35"/>
        <v>2048.7599999999998</v>
      </c>
      <c r="H280" s="80">
        <f t="shared" si="35"/>
        <v>30.529999999999998</v>
      </c>
      <c r="I280" s="163">
        <f t="shared" si="35"/>
        <v>336.06000000000006</v>
      </c>
    </row>
    <row r="281" spans="1:9" ht="165" x14ac:dyDescent="1.1499999999999999">
      <c r="A281" s="81"/>
      <c r="B281" s="37" t="s">
        <v>116</v>
      </c>
      <c r="C281" s="35"/>
      <c r="D281" s="80">
        <v>67.5</v>
      </c>
      <c r="E281" s="80">
        <v>69</v>
      </c>
      <c r="F281" s="80">
        <v>287.25</v>
      </c>
      <c r="G281" s="80">
        <v>2040</v>
      </c>
      <c r="H281" s="80">
        <v>52.5</v>
      </c>
      <c r="I281" s="55"/>
    </row>
    <row r="282" spans="1:9" ht="165" x14ac:dyDescent="1.1499999999999999">
      <c r="A282" s="84"/>
      <c r="B282" s="82" t="s">
        <v>117</v>
      </c>
      <c r="C282" s="83"/>
      <c r="D282" s="80">
        <f>D280*100/D281</f>
        <v>89.333333333333329</v>
      </c>
      <c r="E282" s="80">
        <f>E280*100/E281</f>
        <v>101.15942028985508</v>
      </c>
      <c r="F282" s="80">
        <f>F280*100/F281</f>
        <v>107.58224543080939</v>
      </c>
      <c r="G282" s="80">
        <f>G280*100/G281</f>
        <v>100.42941176470586</v>
      </c>
      <c r="H282" s="80">
        <f>H280*100/H281</f>
        <v>58.152380952380945</v>
      </c>
      <c r="I282" s="55"/>
    </row>
    <row r="283" spans="1:9" ht="83.25" customHeight="1" x14ac:dyDescent="1.1499999999999999">
      <c r="A283" s="257" t="s">
        <v>138</v>
      </c>
      <c r="B283" s="258"/>
      <c r="C283" s="258"/>
      <c r="D283" s="258"/>
      <c r="E283" s="258"/>
      <c r="F283" s="258"/>
      <c r="G283" s="259"/>
      <c r="H283" s="80"/>
      <c r="I283" s="55"/>
    </row>
    <row r="284" spans="1:9" ht="83.25" customHeight="1" x14ac:dyDescent="1.1499999999999999">
      <c r="A284" s="257" t="s">
        <v>92</v>
      </c>
      <c r="B284" s="258"/>
      <c r="C284" s="258"/>
      <c r="D284" s="258"/>
      <c r="E284" s="258"/>
      <c r="F284" s="258"/>
      <c r="G284" s="259"/>
      <c r="H284" s="80"/>
      <c r="I284" s="55"/>
    </row>
    <row r="285" spans="1:9" s="34" customFormat="1" ht="83.25" customHeight="1" x14ac:dyDescent="1.1499999999999999">
      <c r="A285" s="263" t="s">
        <v>102</v>
      </c>
      <c r="B285" s="255" t="s">
        <v>4</v>
      </c>
      <c r="C285" s="286" t="s">
        <v>103</v>
      </c>
      <c r="D285" s="257" t="s">
        <v>104</v>
      </c>
      <c r="E285" s="258"/>
      <c r="F285" s="259"/>
      <c r="G285" s="255" t="s">
        <v>105</v>
      </c>
      <c r="H285" s="255" t="s">
        <v>147</v>
      </c>
      <c r="I285" s="264" t="s">
        <v>192</v>
      </c>
    </row>
    <row r="286" spans="1:9" x14ac:dyDescent="1.1499999999999999">
      <c r="A286" s="285"/>
      <c r="B286" s="256"/>
      <c r="C286" s="287"/>
      <c r="D286" s="83" t="s">
        <v>106</v>
      </c>
      <c r="E286" s="83" t="s">
        <v>107</v>
      </c>
      <c r="F286" s="83" t="s">
        <v>108</v>
      </c>
      <c r="G286" s="256"/>
      <c r="H286" s="256"/>
      <c r="I286" s="265"/>
    </row>
    <row r="287" spans="1:9" x14ac:dyDescent="1.1499999999999999">
      <c r="A287" s="84">
        <v>1</v>
      </c>
      <c r="B287" s="32">
        <v>2</v>
      </c>
      <c r="C287" s="85">
        <v>3</v>
      </c>
      <c r="D287" s="32">
        <v>4</v>
      </c>
      <c r="E287" s="32">
        <v>5</v>
      </c>
      <c r="F287" s="32">
        <v>6</v>
      </c>
      <c r="G287" s="32">
        <v>7</v>
      </c>
      <c r="H287" s="62">
        <v>8</v>
      </c>
      <c r="I287" s="159">
        <v>9</v>
      </c>
    </row>
    <row r="288" spans="1:9" ht="83.25" customHeight="1" x14ac:dyDescent="1.1499999999999999">
      <c r="A288" s="257" t="s">
        <v>109</v>
      </c>
      <c r="B288" s="258"/>
      <c r="C288" s="258"/>
      <c r="D288" s="258"/>
      <c r="E288" s="258"/>
      <c r="F288" s="258"/>
      <c r="G288" s="259"/>
      <c r="H288" s="80"/>
      <c r="I288" s="55"/>
    </row>
    <row r="289" spans="1:9" ht="166.5" x14ac:dyDescent="1.1499999999999999">
      <c r="A289" s="128">
        <v>78</v>
      </c>
      <c r="B289" s="7" t="s">
        <v>142</v>
      </c>
      <c r="C289" s="35" t="s">
        <v>122</v>
      </c>
      <c r="D289" s="127">
        <v>14.13</v>
      </c>
      <c r="E289" s="127">
        <v>9.16</v>
      </c>
      <c r="F289" s="127">
        <v>15.2</v>
      </c>
      <c r="G289" s="127">
        <v>176.76</v>
      </c>
      <c r="H289" s="127">
        <v>86.6</v>
      </c>
      <c r="I289" s="63">
        <v>41.92</v>
      </c>
    </row>
    <row r="290" spans="1:9" x14ac:dyDescent="1.1499999999999999">
      <c r="A290" s="128">
        <v>7</v>
      </c>
      <c r="B290" s="7" t="s">
        <v>65</v>
      </c>
      <c r="C290" s="128">
        <v>180</v>
      </c>
      <c r="D290" s="127">
        <v>3.74</v>
      </c>
      <c r="E290" s="127">
        <v>6.12</v>
      </c>
      <c r="F290" s="127">
        <v>22.28</v>
      </c>
      <c r="G290" s="127">
        <v>159.12</v>
      </c>
      <c r="H290" s="127">
        <v>21.79</v>
      </c>
      <c r="I290" s="63">
        <v>20.81</v>
      </c>
    </row>
    <row r="291" spans="1:9" ht="166.5" x14ac:dyDescent="1.1499999999999999">
      <c r="A291" s="185">
        <v>47</v>
      </c>
      <c r="B291" s="7" t="s">
        <v>170</v>
      </c>
      <c r="C291" s="107" t="s">
        <v>122</v>
      </c>
      <c r="D291" s="115">
        <v>1.1000000000000001</v>
      </c>
      <c r="E291" s="115">
        <v>6.1</v>
      </c>
      <c r="F291" s="115">
        <v>4.7</v>
      </c>
      <c r="G291" s="115">
        <v>78</v>
      </c>
      <c r="H291" s="115">
        <v>8.25</v>
      </c>
      <c r="I291" s="63">
        <v>39.450000000000003</v>
      </c>
    </row>
    <row r="292" spans="1:9" ht="166.5" x14ac:dyDescent="1.1499999999999999">
      <c r="A292" s="81" t="s">
        <v>41</v>
      </c>
      <c r="B292" s="7" t="s">
        <v>42</v>
      </c>
      <c r="C292" s="81">
        <v>60</v>
      </c>
      <c r="D292" s="80">
        <v>4.8</v>
      </c>
      <c r="E292" s="80">
        <v>0.09</v>
      </c>
      <c r="F292" s="80">
        <v>24.06</v>
      </c>
      <c r="G292" s="80">
        <v>124.8</v>
      </c>
      <c r="H292" s="80">
        <v>0</v>
      </c>
      <c r="I292" s="63">
        <v>5.54</v>
      </c>
    </row>
    <row r="293" spans="1:9" x14ac:dyDescent="1.1499999999999999">
      <c r="A293" s="123">
        <v>57</v>
      </c>
      <c r="B293" s="7" t="s">
        <v>56</v>
      </c>
      <c r="C293" s="123">
        <v>200</v>
      </c>
      <c r="D293" s="122">
        <v>0</v>
      </c>
      <c r="E293" s="122">
        <v>0</v>
      </c>
      <c r="F293" s="122">
        <v>15.04</v>
      </c>
      <c r="G293" s="122">
        <v>62</v>
      </c>
      <c r="H293" s="124">
        <v>0.03</v>
      </c>
      <c r="I293" s="63">
        <v>2.52</v>
      </c>
    </row>
    <row r="294" spans="1:9" x14ac:dyDescent="1.1499999999999999">
      <c r="A294" s="81"/>
      <c r="B294" s="7" t="s">
        <v>121</v>
      </c>
      <c r="C294" s="4">
        <f t="shared" ref="C294:I294" si="36">C289+C290+C291+C292+C293</f>
        <v>640</v>
      </c>
      <c r="D294" s="80">
        <f t="shared" si="36"/>
        <v>23.770000000000003</v>
      </c>
      <c r="E294" s="80">
        <f t="shared" si="36"/>
        <v>21.470000000000002</v>
      </c>
      <c r="F294" s="80">
        <f t="shared" si="36"/>
        <v>81.28</v>
      </c>
      <c r="G294" s="80">
        <f t="shared" si="36"/>
        <v>600.67999999999995</v>
      </c>
      <c r="H294" s="80">
        <f t="shared" si="36"/>
        <v>116.66999999999999</v>
      </c>
      <c r="I294" s="163">
        <f t="shared" si="36"/>
        <v>110.24000000000001</v>
      </c>
    </row>
    <row r="295" spans="1:9" x14ac:dyDescent="1.1499999999999999">
      <c r="A295" s="283" t="s">
        <v>111</v>
      </c>
      <c r="B295" s="284"/>
      <c r="C295" s="284"/>
      <c r="D295" s="275"/>
      <c r="E295" s="275"/>
      <c r="F295" s="275"/>
      <c r="G295" s="276"/>
      <c r="H295" s="108"/>
      <c r="I295" s="55"/>
    </row>
    <row r="296" spans="1:9" ht="123" customHeight="1" x14ac:dyDescent="1.1499999999999999">
      <c r="A296" s="128">
        <v>106</v>
      </c>
      <c r="B296" s="7" t="s">
        <v>189</v>
      </c>
      <c r="C296" s="107" t="s">
        <v>122</v>
      </c>
      <c r="D296" s="115">
        <v>2.63</v>
      </c>
      <c r="E296" s="115">
        <v>8.3699999999999992</v>
      </c>
      <c r="F296" s="115">
        <v>5.76</v>
      </c>
      <c r="G296" s="115">
        <v>114.62</v>
      </c>
      <c r="H296" s="115">
        <v>8.1</v>
      </c>
      <c r="I296" s="63">
        <v>26.32</v>
      </c>
    </row>
    <row r="297" spans="1:9" ht="170.25" customHeight="1" x14ac:dyDescent="1.1499999999999999">
      <c r="A297" s="13">
        <v>5</v>
      </c>
      <c r="B297" s="21" t="s">
        <v>91</v>
      </c>
      <c r="C297" s="13">
        <v>260</v>
      </c>
      <c r="D297" s="134">
        <v>8.4499999999999993</v>
      </c>
      <c r="E297" s="134">
        <v>7.18</v>
      </c>
      <c r="F297" s="134">
        <v>32.24</v>
      </c>
      <c r="G297" s="134">
        <v>177</v>
      </c>
      <c r="H297" s="104">
        <v>6.1</v>
      </c>
      <c r="I297" s="63">
        <v>24.56</v>
      </c>
    </row>
    <row r="298" spans="1:9" ht="99.75" customHeight="1" x14ac:dyDescent="1.1499999999999999">
      <c r="A298" s="13">
        <v>91</v>
      </c>
      <c r="B298" s="21" t="s">
        <v>167</v>
      </c>
      <c r="C298" s="103">
        <v>240</v>
      </c>
      <c r="D298" s="116">
        <v>10.08</v>
      </c>
      <c r="E298" s="116">
        <v>12.24</v>
      </c>
      <c r="F298" s="116">
        <v>32.64</v>
      </c>
      <c r="G298" s="116">
        <v>299.04000000000002</v>
      </c>
      <c r="H298" s="191">
        <v>16.899999999999999</v>
      </c>
      <c r="I298" s="63">
        <v>72.75</v>
      </c>
    </row>
    <row r="299" spans="1:9" x14ac:dyDescent="1.1499999999999999">
      <c r="A299" s="81">
        <v>25</v>
      </c>
      <c r="B299" s="7" t="s">
        <v>60</v>
      </c>
      <c r="C299" s="4">
        <v>200</v>
      </c>
      <c r="D299" s="80">
        <v>0.6</v>
      </c>
      <c r="E299" s="80">
        <v>0</v>
      </c>
      <c r="F299" s="80">
        <v>33</v>
      </c>
      <c r="G299" s="80">
        <v>136</v>
      </c>
      <c r="H299" s="80">
        <v>4.2</v>
      </c>
      <c r="I299" s="63">
        <v>24</v>
      </c>
    </row>
    <row r="300" spans="1:9" x14ac:dyDescent="1.1499999999999999">
      <c r="A300" s="81" t="s">
        <v>41</v>
      </c>
      <c r="B300" s="7" t="s">
        <v>5</v>
      </c>
      <c r="C300" s="81">
        <v>50</v>
      </c>
      <c r="D300" s="80">
        <v>4</v>
      </c>
      <c r="E300" s="80">
        <v>0.08</v>
      </c>
      <c r="F300" s="80">
        <v>20.05</v>
      </c>
      <c r="G300" s="80">
        <v>104</v>
      </c>
      <c r="H300" s="80">
        <v>0</v>
      </c>
      <c r="I300" s="63">
        <v>4.62</v>
      </c>
    </row>
    <row r="301" spans="1:9" x14ac:dyDescent="1.1499999999999999">
      <c r="A301" s="81" t="s">
        <v>41</v>
      </c>
      <c r="B301" s="7" t="s">
        <v>6</v>
      </c>
      <c r="C301" s="81">
        <v>30</v>
      </c>
      <c r="D301" s="80">
        <v>1.47</v>
      </c>
      <c r="E301" s="80">
        <v>0.3</v>
      </c>
      <c r="F301" s="80">
        <v>13.44</v>
      </c>
      <c r="G301" s="80">
        <v>60</v>
      </c>
      <c r="H301" s="80">
        <v>0</v>
      </c>
      <c r="I301" s="63">
        <v>2.1800000000000002</v>
      </c>
    </row>
    <row r="302" spans="1:9" x14ac:dyDescent="1.1499999999999999">
      <c r="A302" s="81"/>
      <c r="B302" s="7" t="s">
        <v>43</v>
      </c>
      <c r="C302" s="4">
        <f>C296+C297+C298+C299+C300+C301</f>
        <v>880</v>
      </c>
      <c r="D302" s="80">
        <f>D296+D297+D298+D299+D300+D301</f>
        <v>27.229999999999997</v>
      </c>
      <c r="E302" s="127">
        <f t="shared" ref="E302:I302" si="37">E296+E297+E298+E299+E300+E301</f>
        <v>28.169999999999998</v>
      </c>
      <c r="F302" s="127">
        <f t="shared" si="37"/>
        <v>137.13</v>
      </c>
      <c r="G302" s="127">
        <f t="shared" si="37"/>
        <v>890.66000000000008</v>
      </c>
      <c r="H302" s="127">
        <f t="shared" si="37"/>
        <v>35.299999999999997</v>
      </c>
      <c r="I302" s="163">
        <f t="shared" si="37"/>
        <v>154.43</v>
      </c>
    </row>
    <row r="303" spans="1:9" ht="83.25" customHeight="1" x14ac:dyDescent="1.1499999999999999">
      <c r="A303" s="257" t="s">
        <v>48</v>
      </c>
      <c r="B303" s="258"/>
      <c r="C303" s="258"/>
      <c r="D303" s="258"/>
      <c r="E303" s="258"/>
      <c r="F303" s="258"/>
      <c r="G303" s="259"/>
      <c r="H303" s="80"/>
      <c r="I303" s="55"/>
    </row>
    <row r="304" spans="1:9" x14ac:dyDescent="1.1499999999999999">
      <c r="A304" s="185">
        <v>68</v>
      </c>
      <c r="B304" s="7" t="s">
        <v>66</v>
      </c>
      <c r="C304" s="185">
        <v>200</v>
      </c>
      <c r="D304" s="184">
        <v>5.8</v>
      </c>
      <c r="E304" s="184">
        <v>5</v>
      </c>
      <c r="F304" s="184">
        <v>8</v>
      </c>
      <c r="G304" s="184">
        <v>106</v>
      </c>
      <c r="H304" s="184">
        <v>5.8</v>
      </c>
      <c r="I304" s="63">
        <v>35.71</v>
      </c>
    </row>
    <row r="305" spans="1:9" x14ac:dyDescent="1.1499999999999999">
      <c r="A305" s="185">
        <v>70</v>
      </c>
      <c r="B305" s="7" t="s">
        <v>40</v>
      </c>
      <c r="C305" s="185">
        <v>100</v>
      </c>
      <c r="D305" s="184">
        <v>0.4</v>
      </c>
      <c r="E305" s="184">
        <v>0.4</v>
      </c>
      <c r="F305" s="184">
        <v>9.8000000000000007</v>
      </c>
      <c r="G305" s="184">
        <v>47</v>
      </c>
      <c r="H305" s="142">
        <v>9.5</v>
      </c>
      <c r="I305" s="63">
        <v>31.68</v>
      </c>
    </row>
    <row r="306" spans="1:9" ht="107.25" customHeight="1" x14ac:dyDescent="1.1499999999999999">
      <c r="A306" s="185">
        <v>89</v>
      </c>
      <c r="B306" s="7" t="s">
        <v>151</v>
      </c>
      <c r="C306" s="35" t="s">
        <v>123</v>
      </c>
      <c r="D306" s="184">
        <v>3.55</v>
      </c>
      <c r="E306" s="184">
        <v>7.4</v>
      </c>
      <c r="F306" s="184">
        <v>28.05</v>
      </c>
      <c r="G306" s="184">
        <v>193</v>
      </c>
      <c r="H306" s="142">
        <v>0.02</v>
      </c>
      <c r="I306" s="63">
        <v>17.5</v>
      </c>
    </row>
    <row r="307" spans="1:9" x14ac:dyDescent="1.1499999999999999">
      <c r="A307" s="81"/>
      <c r="B307" s="7" t="s">
        <v>114</v>
      </c>
      <c r="C307" s="4">
        <f>C304+C305+C306</f>
        <v>350</v>
      </c>
      <c r="D307" s="160">
        <f>D304+D305+D306</f>
        <v>9.75</v>
      </c>
      <c r="E307" s="184">
        <f t="shared" ref="E307:I307" si="38">E304+E305+E306</f>
        <v>12.8</v>
      </c>
      <c r="F307" s="184">
        <f t="shared" si="38"/>
        <v>45.85</v>
      </c>
      <c r="G307" s="184">
        <f t="shared" si="38"/>
        <v>346</v>
      </c>
      <c r="H307" s="184">
        <f t="shared" si="38"/>
        <v>15.32</v>
      </c>
      <c r="I307" s="186">
        <f t="shared" si="38"/>
        <v>84.89</v>
      </c>
    </row>
    <row r="308" spans="1:9" ht="83.25" customHeight="1" x14ac:dyDescent="1.1499999999999999">
      <c r="A308" s="280" t="s">
        <v>153</v>
      </c>
      <c r="B308" s="281"/>
      <c r="C308" s="281"/>
      <c r="D308" s="281"/>
      <c r="E308" s="281"/>
      <c r="F308" s="281"/>
      <c r="G308" s="282"/>
      <c r="H308" s="80"/>
      <c r="I308" s="55"/>
    </row>
    <row r="309" spans="1:9" x14ac:dyDescent="1.1499999999999999">
      <c r="A309" s="81"/>
      <c r="B309" s="7"/>
      <c r="C309" s="35"/>
      <c r="D309" s="83" t="s">
        <v>106</v>
      </c>
      <c r="E309" s="83" t="s">
        <v>107</v>
      </c>
      <c r="F309" s="83" t="s">
        <v>108</v>
      </c>
      <c r="G309" s="83" t="s">
        <v>115</v>
      </c>
      <c r="H309" s="83" t="s">
        <v>149</v>
      </c>
      <c r="I309" s="63" t="s">
        <v>191</v>
      </c>
    </row>
    <row r="310" spans="1:9" x14ac:dyDescent="1.1499999999999999">
      <c r="A310" s="81"/>
      <c r="B310" s="37" t="s">
        <v>52</v>
      </c>
      <c r="C310" s="35"/>
      <c r="D310" s="80">
        <f t="shared" ref="D310:I310" si="39">D294+D302+D307</f>
        <v>60.75</v>
      </c>
      <c r="E310" s="80">
        <f t="shared" si="39"/>
        <v>62.44</v>
      </c>
      <c r="F310" s="80">
        <f t="shared" si="39"/>
        <v>264.26</v>
      </c>
      <c r="G310" s="80">
        <f t="shared" si="39"/>
        <v>1837.3400000000001</v>
      </c>
      <c r="H310" s="80">
        <f t="shared" si="39"/>
        <v>167.28999999999996</v>
      </c>
      <c r="I310" s="163">
        <f t="shared" si="39"/>
        <v>349.56</v>
      </c>
    </row>
    <row r="311" spans="1:9" ht="165" x14ac:dyDescent="1.1499999999999999">
      <c r="A311" s="81"/>
      <c r="B311" s="37" t="s">
        <v>116</v>
      </c>
      <c r="C311" s="35"/>
      <c r="D311" s="80">
        <v>67.5</v>
      </c>
      <c r="E311" s="80">
        <v>69</v>
      </c>
      <c r="F311" s="80">
        <v>287.25</v>
      </c>
      <c r="G311" s="80">
        <v>2040</v>
      </c>
      <c r="H311" s="80">
        <v>52.5</v>
      </c>
      <c r="I311" s="55"/>
    </row>
    <row r="312" spans="1:9" ht="165" x14ac:dyDescent="1.1499999999999999">
      <c r="A312" s="84"/>
      <c r="B312" s="82" t="s">
        <v>117</v>
      </c>
      <c r="C312" s="83"/>
      <c r="D312" s="80">
        <f>D311*120/115</f>
        <v>70.434782608695656</v>
      </c>
      <c r="E312" s="80">
        <f>E310*100/E311</f>
        <v>90.492753623188406</v>
      </c>
      <c r="F312" s="80">
        <f>F310*100/F311</f>
        <v>91.996518711923414</v>
      </c>
      <c r="G312" s="80">
        <f>G310*100/G311</f>
        <v>90.065686274509801</v>
      </c>
      <c r="H312" s="80">
        <f>H310*100/H311</f>
        <v>318.647619047619</v>
      </c>
      <c r="I312" s="55"/>
    </row>
    <row r="313" spans="1:9" ht="83.25" customHeight="1" x14ac:dyDescent="1.1499999999999999">
      <c r="A313" s="254" t="s">
        <v>139</v>
      </c>
      <c r="B313" s="254"/>
      <c r="C313" s="254"/>
      <c r="D313" s="254"/>
      <c r="E313" s="254"/>
      <c r="F313" s="254"/>
      <c r="G313" s="254"/>
      <c r="H313" s="80"/>
      <c r="I313" s="55"/>
    </row>
    <row r="314" spans="1:9" ht="83.25" customHeight="1" x14ac:dyDescent="1.1499999999999999">
      <c r="A314" s="254" t="s">
        <v>93</v>
      </c>
      <c r="B314" s="254"/>
      <c r="C314" s="254"/>
      <c r="D314" s="254"/>
      <c r="E314" s="254"/>
      <c r="F314" s="254"/>
      <c r="G314" s="254"/>
      <c r="H314" s="80"/>
      <c r="I314" s="55"/>
    </row>
    <row r="315" spans="1:9" ht="83.25" customHeight="1" x14ac:dyDescent="1.1499999999999999">
      <c r="A315" s="261" t="s">
        <v>102</v>
      </c>
      <c r="B315" s="254" t="s">
        <v>4</v>
      </c>
      <c r="C315" s="262" t="s">
        <v>103</v>
      </c>
      <c r="D315" s="254" t="s">
        <v>104</v>
      </c>
      <c r="E315" s="254"/>
      <c r="F315" s="254"/>
      <c r="G315" s="254" t="s">
        <v>105</v>
      </c>
      <c r="H315" s="255" t="s">
        <v>147</v>
      </c>
      <c r="I315" s="264" t="s">
        <v>192</v>
      </c>
    </row>
    <row r="316" spans="1:9" x14ac:dyDescent="1.1499999999999999">
      <c r="A316" s="261"/>
      <c r="B316" s="254"/>
      <c r="C316" s="262"/>
      <c r="D316" s="83" t="s">
        <v>106</v>
      </c>
      <c r="E316" s="83" t="s">
        <v>107</v>
      </c>
      <c r="F316" s="83" t="s">
        <v>108</v>
      </c>
      <c r="G316" s="254"/>
      <c r="H316" s="256"/>
      <c r="I316" s="265"/>
    </row>
    <row r="317" spans="1:9" x14ac:dyDescent="1.1499999999999999">
      <c r="A317" s="84">
        <v>1</v>
      </c>
      <c r="B317" s="32">
        <v>2</v>
      </c>
      <c r="C317" s="85">
        <v>3</v>
      </c>
      <c r="D317" s="32">
        <v>4</v>
      </c>
      <c r="E317" s="32">
        <v>5</v>
      </c>
      <c r="F317" s="32">
        <v>6</v>
      </c>
      <c r="G317" s="32">
        <v>7</v>
      </c>
      <c r="H317" s="62">
        <v>8</v>
      </c>
      <c r="I317" s="159">
        <v>9</v>
      </c>
    </row>
    <row r="318" spans="1:9" s="34" customFormat="1" ht="83.25" customHeight="1" x14ac:dyDescent="1.1499999999999999">
      <c r="A318" s="254" t="s">
        <v>109</v>
      </c>
      <c r="B318" s="254"/>
      <c r="C318" s="254"/>
      <c r="D318" s="254"/>
      <c r="E318" s="254"/>
      <c r="F318" s="254"/>
      <c r="G318" s="254"/>
      <c r="H318" s="80"/>
      <c r="I318" s="158"/>
    </row>
    <row r="319" spans="1:9" s="34" customFormat="1" ht="111" customHeight="1" x14ac:dyDescent="1.1499999999999999">
      <c r="A319" s="81">
        <v>9</v>
      </c>
      <c r="B319" s="7" t="s">
        <v>164</v>
      </c>
      <c r="C319" s="35" t="s">
        <v>126</v>
      </c>
      <c r="D319" s="39">
        <v>10.41</v>
      </c>
      <c r="E319" s="39">
        <v>10.41</v>
      </c>
      <c r="F319" s="39">
        <v>51.75</v>
      </c>
      <c r="G319" s="39">
        <v>342.5</v>
      </c>
      <c r="H319" s="80">
        <v>1.83</v>
      </c>
      <c r="I319" s="63">
        <v>22.73</v>
      </c>
    </row>
    <row r="320" spans="1:9" s="34" customFormat="1" ht="111" customHeight="1" x14ac:dyDescent="1.1499999999999999">
      <c r="A320" s="203">
        <v>59</v>
      </c>
      <c r="B320" s="7" t="s">
        <v>202</v>
      </c>
      <c r="C320" s="35" t="s">
        <v>203</v>
      </c>
      <c r="D320" s="201">
        <v>0.1</v>
      </c>
      <c r="E320" s="201">
        <v>8.1999999999999993</v>
      </c>
      <c r="F320" s="201">
        <v>0.1</v>
      </c>
      <c r="G320" s="201">
        <v>75</v>
      </c>
      <c r="H320" s="202">
        <v>0</v>
      </c>
      <c r="I320" s="63">
        <v>8.15</v>
      </c>
    </row>
    <row r="321" spans="1:9" s="34" customFormat="1" x14ac:dyDescent="1.1499999999999999">
      <c r="A321" s="123">
        <v>13</v>
      </c>
      <c r="B321" s="7" t="s">
        <v>80</v>
      </c>
      <c r="C321" s="123">
        <v>20</v>
      </c>
      <c r="D321" s="122">
        <v>5</v>
      </c>
      <c r="E321" s="122">
        <v>6.33</v>
      </c>
      <c r="F321" s="122">
        <v>0</v>
      </c>
      <c r="G321" s="122">
        <v>77.33</v>
      </c>
      <c r="H321" s="124">
        <v>0.14000000000000001</v>
      </c>
      <c r="I321" s="63">
        <v>16.12</v>
      </c>
    </row>
    <row r="322" spans="1:9" s="34" customFormat="1" x14ac:dyDescent="1.1499999999999999">
      <c r="A322" s="81">
        <v>36</v>
      </c>
      <c r="B322" s="7" t="s">
        <v>39</v>
      </c>
      <c r="C322" s="81">
        <v>200</v>
      </c>
      <c r="D322" s="80">
        <v>3.76</v>
      </c>
      <c r="E322" s="80">
        <v>3.2</v>
      </c>
      <c r="F322" s="80">
        <v>26.74</v>
      </c>
      <c r="G322" s="80">
        <v>150.80000000000001</v>
      </c>
      <c r="H322" s="80">
        <v>1.58</v>
      </c>
      <c r="I322" s="63">
        <v>17.940000000000001</v>
      </c>
    </row>
    <row r="323" spans="1:9" s="34" customFormat="1" x14ac:dyDescent="1.1499999999999999">
      <c r="A323" s="209">
        <v>70</v>
      </c>
      <c r="B323" s="7" t="s">
        <v>40</v>
      </c>
      <c r="C323" s="209">
        <v>120</v>
      </c>
      <c r="D323" s="104">
        <v>0.48</v>
      </c>
      <c r="E323" s="104">
        <v>0.48</v>
      </c>
      <c r="F323" s="104">
        <v>11.76</v>
      </c>
      <c r="G323" s="104">
        <v>56.4</v>
      </c>
      <c r="H323" s="149">
        <v>11.4</v>
      </c>
      <c r="I323" s="63">
        <v>38.01</v>
      </c>
    </row>
    <row r="324" spans="1:9" s="34" customFormat="1" ht="166.5" x14ac:dyDescent="1.1499999999999999">
      <c r="A324" s="81" t="s">
        <v>41</v>
      </c>
      <c r="B324" s="7" t="s">
        <v>42</v>
      </c>
      <c r="C324" s="81">
        <v>60</v>
      </c>
      <c r="D324" s="80">
        <v>4.8</v>
      </c>
      <c r="E324" s="80">
        <v>0.09</v>
      </c>
      <c r="F324" s="80">
        <v>24.06</v>
      </c>
      <c r="G324" s="80">
        <v>124.8</v>
      </c>
      <c r="H324" s="80">
        <v>0</v>
      </c>
      <c r="I324" s="63">
        <v>5.54</v>
      </c>
    </row>
    <row r="325" spans="1:9" x14ac:dyDescent="1.1499999999999999">
      <c r="A325" s="81"/>
      <c r="B325" s="7" t="s">
        <v>43</v>
      </c>
      <c r="C325" s="4">
        <f>C319+C320+C321+C322+C323+C324</f>
        <v>660</v>
      </c>
      <c r="D325" s="80">
        <f>D319+D320+D321+D322+D323+D324</f>
        <v>24.55</v>
      </c>
      <c r="E325" s="201">
        <f t="shared" ref="E325:I325" si="40">E319+E320+E321+E322+E323+E324</f>
        <v>28.709999999999997</v>
      </c>
      <c r="F325" s="201">
        <f t="shared" si="40"/>
        <v>114.41000000000001</v>
      </c>
      <c r="G325" s="201">
        <f t="shared" si="40"/>
        <v>826.82999999999993</v>
      </c>
      <c r="H325" s="201">
        <f t="shared" si="40"/>
        <v>14.950000000000001</v>
      </c>
      <c r="I325" s="205">
        <f t="shared" si="40"/>
        <v>108.49</v>
      </c>
    </row>
    <row r="326" spans="1:9" x14ac:dyDescent="1.1499999999999999">
      <c r="A326" s="254" t="s">
        <v>111</v>
      </c>
      <c r="B326" s="254"/>
      <c r="C326" s="254"/>
      <c r="D326" s="254"/>
      <c r="E326" s="254"/>
      <c r="F326" s="254"/>
      <c r="G326" s="254"/>
      <c r="H326" s="80"/>
      <c r="I326" s="55"/>
    </row>
    <row r="327" spans="1:9" ht="127.5" customHeight="1" x14ac:dyDescent="1.1499999999999999">
      <c r="A327" s="123">
        <v>76</v>
      </c>
      <c r="B327" s="7" t="s">
        <v>74</v>
      </c>
      <c r="C327" s="123">
        <v>100</v>
      </c>
      <c r="D327" s="122">
        <v>1.73</v>
      </c>
      <c r="E327" s="122">
        <v>7.65</v>
      </c>
      <c r="F327" s="122">
        <v>8.18</v>
      </c>
      <c r="G327" s="122">
        <v>112.5</v>
      </c>
      <c r="H327" s="122">
        <v>8.83</v>
      </c>
      <c r="I327" s="63">
        <v>18.03</v>
      </c>
    </row>
    <row r="328" spans="1:9" ht="241.5" customHeight="1" x14ac:dyDescent="1.1499999999999999">
      <c r="A328" s="217">
        <v>40</v>
      </c>
      <c r="B328" s="7" t="s">
        <v>95</v>
      </c>
      <c r="C328" s="35" t="s">
        <v>113</v>
      </c>
      <c r="D328" s="216">
        <v>20.75</v>
      </c>
      <c r="E328" s="216">
        <v>4.79</v>
      </c>
      <c r="F328" s="216">
        <v>60.3</v>
      </c>
      <c r="G328" s="216">
        <v>420</v>
      </c>
      <c r="H328" s="142">
        <v>5.51</v>
      </c>
      <c r="I328" s="63">
        <v>26.14</v>
      </c>
    </row>
    <row r="329" spans="1:9" x14ac:dyDescent="1.1499999999999999">
      <c r="A329" s="123">
        <v>92</v>
      </c>
      <c r="B329" s="7" t="s">
        <v>181</v>
      </c>
      <c r="C329" s="107" t="s">
        <v>122</v>
      </c>
      <c r="D329" s="116">
        <v>8.2200000000000006</v>
      </c>
      <c r="E329" s="116">
        <v>6.37</v>
      </c>
      <c r="F329" s="116">
        <v>9.51</v>
      </c>
      <c r="G329" s="116">
        <v>113.77</v>
      </c>
      <c r="H329" s="116">
        <v>12.5</v>
      </c>
      <c r="I329" s="63">
        <v>50.05</v>
      </c>
    </row>
    <row r="330" spans="1:9" ht="166.5" x14ac:dyDescent="1.1499999999999999">
      <c r="A330" s="128">
        <v>24</v>
      </c>
      <c r="B330" s="7" t="s">
        <v>188</v>
      </c>
      <c r="C330" s="126">
        <v>180</v>
      </c>
      <c r="D330" s="115">
        <v>7.41</v>
      </c>
      <c r="E330" s="115">
        <v>8.6</v>
      </c>
      <c r="F330" s="115">
        <v>52.88</v>
      </c>
      <c r="G330" s="115">
        <v>316.8</v>
      </c>
      <c r="H330" s="136">
        <v>0</v>
      </c>
      <c r="I330" s="63">
        <v>12.44</v>
      </c>
    </row>
    <row r="331" spans="1:9" x14ac:dyDescent="1.1499999999999999">
      <c r="A331" s="133">
        <v>15</v>
      </c>
      <c r="B331" s="7" t="s">
        <v>55</v>
      </c>
      <c r="C331" s="35" t="s">
        <v>120</v>
      </c>
      <c r="D331" s="104">
        <v>1.03</v>
      </c>
      <c r="E331" s="104">
        <v>6.38</v>
      </c>
      <c r="F331" s="104">
        <v>1.9</v>
      </c>
      <c r="G331" s="104">
        <v>69.09</v>
      </c>
      <c r="H331" s="105">
        <v>0.4</v>
      </c>
      <c r="I331" s="63">
        <v>12.38</v>
      </c>
    </row>
    <row r="332" spans="1:9" x14ac:dyDescent="1.1499999999999999">
      <c r="A332" s="123">
        <v>62</v>
      </c>
      <c r="B332" s="7" t="s">
        <v>185</v>
      </c>
      <c r="C332" s="35" t="s">
        <v>110</v>
      </c>
      <c r="D332" s="104">
        <v>0.16</v>
      </c>
      <c r="E332" s="104">
        <v>0.16</v>
      </c>
      <c r="F332" s="104">
        <v>18.89</v>
      </c>
      <c r="G332" s="104">
        <v>79</v>
      </c>
      <c r="H332" s="105">
        <v>4</v>
      </c>
      <c r="I332" s="63">
        <v>9.81</v>
      </c>
    </row>
    <row r="333" spans="1:9" x14ac:dyDescent="1.1499999999999999">
      <c r="A333" s="81" t="s">
        <v>41</v>
      </c>
      <c r="B333" s="7" t="s">
        <v>5</v>
      </c>
      <c r="C333" s="81">
        <v>50</v>
      </c>
      <c r="D333" s="80">
        <v>4</v>
      </c>
      <c r="E333" s="80">
        <v>0.08</v>
      </c>
      <c r="F333" s="80">
        <v>20.05</v>
      </c>
      <c r="G333" s="80">
        <v>104</v>
      </c>
      <c r="H333" s="80">
        <v>0</v>
      </c>
      <c r="I333" s="63">
        <v>4.62</v>
      </c>
    </row>
    <row r="334" spans="1:9" x14ac:dyDescent="1.1499999999999999">
      <c r="A334" s="81" t="s">
        <v>41</v>
      </c>
      <c r="B334" s="7" t="s">
        <v>6</v>
      </c>
      <c r="C334" s="81">
        <v>30</v>
      </c>
      <c r="D334" s="80">
        <v>1.47</v>
      </c>
      <c r="E334" s="80">
        <v>0.3</v>
      </c>
      <c r="F334" s="80">
        <v>13.44</v>
      </c>
      <c r="G334" s="80">
        <v>60</v>
      </c>
      <c r="H334" s="80">
        <v>0</v>
      </c>
      <c r="I334" s="63">
        <v>2.1800000000000002</v>
      </c>
    </row>
    <row r="335" spans="1:9" x14ac:dyDescent="1.1499999999999999">
      <c r="A335" s="81"/>
      <c r="B335" s="7" t="s">
        <v>43</v>
      </c>
      <c r="C335" s="4">
        <f>C327+C328+C329+C330+C331+C332+C333+C334</f>
        <v>950</v>
      </c>
      <c r="D335" s="80">
        <f>D327+D328+D329+D330+D331+D332+D333+D334</f>
        <v>44.769999999999996</v>
      </c>
      <c r="E335" s="132">
        <f t="shared" ref="E335:I335" si="41">E327+E328+E329+E330+E331+E332+E333+E334</f>
        <v>34.33</v>
      </c>
      <c r="F335" s="132">
        <f t="shared" si="41"/>
        <v>185.15000000000003</v>
      </c>
      <c r="G335" s="132">
        <f t="shared" si="41"/>
        <v>1275.1599999999999</v>
      </c>
      <c r="H335" s="132">
        <f t="shared" si="41"/>
        <v>31.24</v>
      </c>
      <c r="I335" s="163">
        <f t="shared" si="41"/>
        <v>135.65</v>
      </c>
    </row>
    <row r="336" spans="1:9" ht="83.25" customHeight="1" x14ac:dyDescent="1.1499999999999999">
      <c r="A336" s="254" t="s">
        <v>48</v>
      </c>
      <c r="B336" s="254"/>
      <c r="C336" s="254"/>
      <c r="D336" s="254"/>
      <c r="E336" s="254"/>
      <c r="F336" s="254"/>
      <c r="G336" s="254"/>
      <c r="H336" s="80"/>
      <c r="I336" s="55"/>
    </row>
    <row r="337" spans="1:9" x14ac:dyDescent="1.1499999999999999">
      <c r="A337" s="185">
        <v>25</v>
      </c>
      <c r="B337" s="7" t="s">
        <v>60</v>
      </c>
      <c r="C337" s="4">
        <v>200</v>
      </c>
      <c r="D337" s="184">
        <v>0.6</v>
      </c>
      <c r="E337" s="184">
        <v>0</v>
      </c>
      <c r="F337" s="184">
        <v>33</v>
      </c>
      <c r="G337" s="184">
        <v>136</v>
      </c>
      <c r="H337" s="184">
        <v>4.2</v>
      </c>
      <c r="I337" s="63">
        <v>24</v>
      </c>
    </row>
    <row r="338" spans="1:9" ht="254.25" customHeight="1" x14ac:dyDescent="1.1499999999999999">
      <c r="A338" s="203">
        <v>89</v>
      </c>
      <c r="B338" s="7" t="s">
        <v>50</v>
      </c>
      <c r="C338" s="203">
        <v>50</v>
      </c>
      <c r="D338" s="201">
        <v>2.69</v>
      </c>
      <c r="E338" s="201">
        <v>3.5</v>
      </c>
      <c r="F338" s="201">
        <v>29.19</v>
      </c>
      <c r="G338" s="201">
        <v>159</v>
      </c>
      <c r="H338" s="142">
        <v>0</v>
      </c>
      <c r="I338" s="63">
        <v>12.6</v>
      </c>
    </row>
    <row r="339" spans="1:9" x14ac:dyDescent="1.1499999999999999">
      <c r="A339" s="203">
        <v>70</v>
      </c>
      <c r="B339" s="7" t="s">
        <v>40</v>
      </c>
      <c r="C339" s="203">
        <v>100</v>
      </c>
      <c r="D339" s="201">
        <v>0.4</v>
      </c>
      <c r="E339" s="201">
        <v>0.4</v>
      </c>
      <c r="F339" s="201">
        <v>9.8000000000000007</v>
      </c>
      <c r="G339" s="201">
        <v>47</v>
      </c>
      <c r="H339" s="201">
        <v>9.5</v>
      </c>
      <c r="I339" s="63">
        <v>31.68</v>
      </c>
    </row>
    <row r="340" spans="1:9" x14ac:dyDescent="1.1499999999999999">
      <c r="A340" s="81"/>
      <c r="B340" s="7" t="s">
        <v>114</v>
      </c>
      <c r="C340" s="4">
        <f t="shared" ref="C340:I340" si="42">C337+C338+C339</f>
        <v>350</v>
      </c>
      <c r="D340" s="160">
        <f t="shared" si="42"/>
        <v>3.69</v>
      </c>
      <c r="E340" s="160">
        <f t="shared" si="42"/>
        <v>3.9</v>
      </c>
      <c r="F340" s="160">
        <f t="shared" si="42"/>
        <v>71.989999999999995</v>
      </c>
      <c r="G340" s="160">
        <f t="shared" si="42"/>
        <v>342</v>
      </c>
      <c r="H340" s="160">
        <f t="shared" si="42"/>
        <v>13.7</v>
      </c>
      <c r="I340" s="163">
        <f t="shared" si="42"/>
        <v>68.28</v>
      </c>
    </row>
    <row r="341" spans="1:9" ht="83.25" customHeight="1" x14ac:dyDescent="1.1499999999999999">
      <c r="A341" s="260" t="s">
        <v>153</v>
      </c>
      <c r="B341" s="260"/>
      <c r="C341" s="260"/>
      <c r="D341" s="260"/>
      <c r="E341" s="260"/>
      <c r="F341" s="260"/>
      <c r="G341" s="260"/>
      <c r="H341" s="80"/>
      <c r="I341" s="55"/>
    </row>
    <row r="342" spans="1:9" x14ac:dyDescent="1.1499999999999999">
      <c r="A342" s="81"/>
      <c r="B342" s="7"/>
      <c r="C342" s="35"/>
      <c r="D342" s="83" t="s">
        <v>106</v>
      </c>
      <c r="E342" s="83" t="s">
        <v>107</v>
      </c>
      <c r="F342" s="83" t="s">
        <v>108</v>
      </c>
      <c r="G342" s="83" t="s">
        <v>115</v>
      </c>
      <c r="H342" s="83" t="s">
        <v>149</v>
      </c>
      <c r="I342" s="63" t="s">
        <v>191</v>
      </c>
    </row>
    <row r="343" spans="1:9" x14ac:dyDescent="1.1499999999999999">
      <c r="A343" s="81"/>
      <c r="B343" s="37" t="s">
        <v>52</v>
      </c>
      <c r="C343" s="35"/>
      <c r="D343" s="80">
        <f t="shared" ref="D343:I343" si="43">SUM(D325+D335+D340)</f>
        <v>73.009999999999991</v>
      </c>
      <c r="E343" s="80">
        <f t="shared" si="43"/>
        <v>66.94</v>
      </c>
      <c r="F343" s="80">
        <f t="shared" si="43"/>
        <v>371.55000000000007</v>
      </c>
      <c r="G343" s="80">
        <f t="shared" si="43"/>
        <v>2443.9899999999998</v>
      </c>
      <c r="H343" s="80">
        <f t="shared" si="43"/>
        <v>59.89</v>
      </c>
      <c r="I343" s="163">
        <f t="shared" si="43"/>
        <v>312.41999999999996</v>
      </c>
    </row>
    <row r="344" spans="1:9" ht="165" x14ac:dyDescent="1.1499999999999999">
      <c r="A344" s="81"/>
      <c r="B344" s="37" t="s">
        <v>116</v>
      </c>
      <c r="C344" s="35"/>
      <c r="D344" s="80">
        <v>67.5</v>
      </c>
      <c r="E344" s="80">
        <v>69</v>
      </c>
      <c r="F344" s="80">
        <v>287.25</v>
      </c>
      <c r="G344" s="80">
        <v>2040</v>
      </c>
      <c r="H344" s="80">
        <v>52.5</v>
      </c>
      <c r="I344" s="55"/>
    </row>
    <row r="345" spans="1:9" ht="165" x14ac:dyDescent="1.1499999999999999">
      <c r="A345" s="84"/>
      <c r="B345" s="82" t="s">
        <v>117</v>
      </c>
      <c r="C345" s="83"/>
      <c r="D345" s="80">
        <f>D343*100/D344</f>
        <v>108.16296296296295</v>
      </c>
      <c r="E345" s="80">
        <f>E343*100/E344</f>
        <v>97.014492753623188</v>
      </c>
      <c r="F345" s="80">
        <f>F343*100/F344</f>
        <v>129.34725848563971</v>
      </c>
      <c r="G345" s="80">
        <f>G343*100/G344</f>
        <v>119.803431372549</v>
      </c>
      <c r="H345" s="80">
        <f>H343*100/H344</f>
        <v>114.07619047619048</v>
      </c>
      <c r="I345" s="55"/>
    </row>
    <row r="346" spans="1:9" x14ac:dyDescent="1.1499999999999999">
      <c r="A346" s="254" t="s">
        <v>138</v>
      </c>
      <c r="B346" s="254"/>
      <c r="C346" s="254"/>
      <c r="D346" s="254"/>
      <c r="E346" s="254"/>
      <c r="F346" s="254"/>
      <c r="G346" s="254"/>
      <c r="H346" s="58"/>
      <c r="I346" s="55"/>
    </row>
    <row r="347" spans="1:9" x14ac:dyDescent="1.1499999999999999">
      <c r="A347" s="254" t="s">
        <v>96</v>
      </c>
      <c r="B347" s="254"/>
      <c r="C347" s="254"/>
      <c r="D347" s="254"/>
      <c r="E347" s="254"/>
      <c r="F347" s="254"/>
      <c r="G347" s="254"/>
      <c r="H347" s="58"/>
      <c r="I347" s="55"/>
    </row>
    <row r="348" spans="1:9" ht="83.25" customHeight="1" x14ac:dyDescent="1.1499999999999999">
      <c r="A348" s="261" t="s">
        <v>102</v>
      </c>
      <c r="B348" s="254" t="s">
        <v>4</v>
      </c>
      <c r="C348" s="262" t="s">
        <v>103</v>
      </c>
      <c r="D348" s="254" t="s">
        <v>104</v>
      </c>
      <c r="E348" s="254"/>
      <c r="F348" s="254"/>
      <c r="G348" s="254" t="s">
        <v>105</v>
      </c>
      <c r="H348" s="255" t="s">
        <v>147</v>
      </c>
      <c r="I348" s="264" t="s">
        <v>192</v>
      </c>
    </row>
    <row r="349" spans="1:9" x14ac:dyDescent="1.1499999999999999">
      <c r="A349" s="261"/>
      <c r="B349" s="254"/>
      <c r="C349" s="262"/>
      <c r="D349" s="30" t="s">
        <v>106</v>
      </c>
      <c r="E349" s="30" t="s">
        <v>107</v>
      </c>
      <c r="F349" s="30" t="s">
        <v>108</v>
      </c>
      <c r="G349" s="254"/>
      <c r="H349" s="256"/>
      <c r="I349" s="265"/>
    </row>
    <row r="350" spans="1:9" x14ac:dyDescent="1.1499999999999999">
      <c r="A350" s="31">
        <v>1</v>
      </c>
      <c r="B350" s="32">
        <v>2</v>
      </c>
      <c r="C350" s="33">
        <v>3</v>
      </c>
      <c r="D350" s="32">
        <v>4</v>
      </c>
      <c r="E350" s="32">
        <v>5</v>
      </c>
      <c r="F350" s="32">
        <v>6</v>
      </c>
      <c r="G350" s="32">
        <v>7</v>
      </c>
      <c r="H350" s="62">
        <v>8</v>
      </c>
      <c r="I350" s="159">
        <v>9</v>
      </c>
    </row>
    <row r="351" spans="1:9" x14ac:dyDescent="1.1499999999999999">
      <c r="A351" s="254" t="s">
        <v>109</v>
      </c>
      <c r="B351" s="254"/>
      <c r="C351" s="254"/>
      <c r="D351" s="254"/>
      <c r="E351" s="254"/>
      <c r="F351" s="254"/>
      <c r="G351" s="254"/>
      <c r="H351" s="58"/>
      <c r="I351" s="55"/>
    </row>
    <row r="352" spans="1:9" ht="151.5" customHeight="1" x14ac:dyDescent="1.1499999999999999">
      <c r="A352" s="3">
        <v>79</v>
      </c>
      <c r="B352" s="7" t="s">
        <v>143</v>
      </c>
      <c r="C352" s="35" t="s">
        <v>145</v>
      </c>
      <c r="D352" s="39">
        <v>30.16</v>
      </c>
      <c r="E352" s="39">
        <v>42.29</v>
      </c>
      <c r="F352" s="39">
        <v>43.66</v>
      </c>
      <c r="G352" s="39">
        <v>697.5</v>
      </c>
      <c r="H352" s="58">
        <v>0.62</v>
      </c>
      <c r="I352" s="63">
        <v>142.93</v>
      </c>
    </row>
    <row r="353" spans="1:9" x14ac:dyDescent="1.1499999999999999">
      <c r="A353" s="3">
        <v>57</v>
      </c>
      <c r="B353" s="7" t="s">
        <v>56</v>
      </c>
      <c r="C353" s="3">
        <v>200</v>
      </c>
      <c r="D353" s="8">
        <v>0</v>
      </c>
      <c r="E353" s="8">
        <v>0</v>
      </c>
      <c r="F353" s="8">
        <v>15.04</v>
      </c>
      <c r="G353" s="8">
        <v>62</v>
      </c>
      <c r="H353" s="58">
        <v>0.03</v>
      </c>
      <c r="I353" s="63">
        <v>2.52</v>
      </c>
    </row>
    <row r="354" spans="1:9" ht="166.5" x14ac:dyDescent="1.1499999999999999">
      <c r="A354" s="3" t="s">
        <v>41</v>
      </c>
      <c r="B354" s="7" t="s">
        <v>42</v>
      </c>
      <c r="C354" s="3">
        <v>60</v>
      </c>
      <c r="D354" s="8">
        <v>4.8</v>
      </c>
      <c r="E354" s="8">
        <v>0.09</v>
      </c>
      <c r="F354" s="8">
        <v>24.06</v>
      </c>
      <c r="G354" s="8">
        <v>124.8</v>
      </c>
      <c r="H354" s="58">
        <v>0</v>
      </c>
      <c r="I354" s="63">
        <v>5.54</v>
      </c>
    </row>
    <row r="355" spans="1:9" x14ac:dyDescent="1.1499999999999999">
      <c r="A355" s="209">
        <v>70</v>
      </c>
      <c r="B355" s="7" t="s">
        <v>40</v>
      </c>
      <c r="C355" s="209">
        <v>120</v>
      </c>
      <c r="D355" s="104">
        <v>0.48</v>
      </c>
      <c r="E355" s="104">
        <v>0.48</v>
      </c>
      <c r="F355" s="104">
        <v>11.76</v>
      </c>
      <c r="G355" s="104">
        <v>56.4</v>
      </c>
      <c r="H355" s="149">
        <v>11.4</v>
      </c>
      <c r="I355" s="63">
        <v>38.01</v>
      </c>
    </row>
    <row r="356" spans="1:9" x14ac:dyDescent="1.1499999999999999">
      <c r="A356" s="3"/>
      <c r="B356" s="7" t="s">
        <v>43</v>
      </c>
      <c r="C356" s="4">
        <f t="shared" ref="C356:I356" si="44">C352+C353+C354+C355</f>
        <v>605</v>
      </c>
      <c r="D356" s="8">
        <f t="shared" si="44"/>
        <v>35.44</v>
      </c>
      <c r="E356" s="8">
        <f t="shared" si="44"/>
        <v>42.86</v>
      </c>
      <c r="F356" s="8">
        <f t="shared" si="44"/>
        <v>94.52</v>
      </c>
      <c r="G356" s="8">
        <f t="shared" si="44"/>
        <v>940.69999999999993</v>
      </c>
      <c r="H356" s="64">
        <f t="shared" si="44"/>
        <v>12.05</v>
      </c>
      <c r="I356" s="167">
        <f t="shared" si="44"/>
        <v>189</v>
      </c>
    </row>
    <row r="357" spans="1:9" x14ac:dyDescent="1.1499999999999999">
      <c r="A357" s="254" t="s">
        <v>111</v>
      </c>
      <c r="B357" s="254"/>
      <c r="C357" s="254"/>
      <c r="D357" s="254"/>
      <c r="E357" s="254"/>
      <c r="F357" s="254"/>
      <c r="G357" s="254"/>
      <c r="H357" s="58"/>
      <c r="I357" s="55"/>
    </row>
    <row r="358" spans="1:9" ht="159" customHeight="1" x14ac:dyDescent="1.1499999999999999">
      <c r="A358" s="123">
        <v>47</v>
      </c>
      <c r="B358" s="7" t="s">
        <v>170</v>
      </c>
      <c r="C358" s="107" t="s">
        <v>122</v>
      </c>
      <c r="D358" s="115">
        <v>1.1000000000000001</v>
      </c>
      <c r="E358" s="115">
        <v>6.1</v>
      </c>
      <c r="F358" s="115">
        <v>4.7</v>
      </c>
      <c r="G358" s="115">
        <v>78</v>
      </c>
      <c r="H358" s="115">
        <v>8.25</v>
      </c>
      <c r="I358" s="63">
        <v>39.450000000000003</v>
      </c>
    </row>
    <row r="359" spans="1:9" ht="103.5" customHeight="1" x14ac:dyDescent="1.1499999999999999">
      <c r="A359" s="3">
        <v>43</v>
      </c>
      <c r="B359" s="7" t="s">
        <v>207</v>
      </c>
      <c r="C359" s="35" t="s">
        <v>126</v>
      </c>
      <c r="D359" s="8">
        <v>9.24</v>
      </c>
      <c r="E359" s="8">
        <v>7.24</v>
      </c>
      <c r="F359" s="8">
        <v>16</v>
      </c>
      <c r="G359" s="8">
        <v>166.25</v>
      </c>
      <c r="H359" s="58">
        <v>12.05</v>
      </c>
      <c r="I359" s="63">
        <v>56.39</v>
      </c>
    </row>
    <row r="360" spans="1:9" ht="166.5" x14ac:dyDescent="1.1499999999999999">
      <c r="A360" s="3">
        <v>50</v>
      </c>
      <c r="B360" s="7" t="s">
        <v>62</v>
      </c>
      <c r="C360" s="35" t="s">
        <v>110</v>
      </c>
      <c r="D360" s="8">
        <v>19.52</v>
      </c>
      <c r="E360" s="8">
        <v>18.29</v>
      </c>
      <c r="F360" s="8">
        <v>42.94</v>
      </c>
      <c r="G360" s="8">
        <v>280.52</v>
      </c>
      <c r="H360" s="58">
        <v>0.35</v>
      </c>
      <c r="I360" s="63">
        <v>95.89</v>
      </c>
    </row>
    <row r="361" spans="1:9" x14ac:dyDescent="1.1499999999999999">
      <c r="A361" s="123">
        <v>86</v>
      </c>
      <c r="B361" s="7" t="s">
        <v>182</v>
      </c>
      <c r="C361" s="119">
        <v>200</v>
      </c>
      <c r="D361" s="110">
        <v>1.36</v>
      </c>
      <c r="E361" s="110">
        <v>0</v>
      </c>
      <c r="F361" s="110">
        <v>29.02</v>
      </c>
      <c r="G361" s="110">
        <v>121.52</v>
      </c>
      <c r="H361" s="120">
        <v>0</v>
      </c>
      <c r="I361" s="63">
        <v>6.25</v>
      </c>
    </row>
    <row r="362" spans="1:9" x14ac:dyDescent="1.1499999999999999">
      <c r="A362" s="3" t="s">
        <v>41</v>
      </c>
      <c r="B362" s="7" t="s">
        <v>5</v>
      </c>
      <c r="C362" s="3">
        <v>50</v>
      </c>
      <c r="D362" s="8">
        <v>4</v>
      </c>
      <c r="E362" s="8">
        <v>0.08</v>
      </c>
      <c r="F362" s="8">
        <v>20.05</v>
      </c>
      <c r="G362" s="8">
        <v>104</v>
      </c>
      <c r="H362" s="58">
        <v>0</v>
      </c>
      <c r="I362" s="63">
        <v>4.62</v>
      </c>
    </row>
    <row r="363" spans="1:9" x14ac:dyDescent="1.1499999999999999">
      <c r="A363" s="3" t="s">
        <v>41</v>
      </c>
      <c r="B363" s="7" t="s">
        <v>6</v>
      </c>
      <c r="C363" s="3">
        <v>30</v>
      </c>
      <c r="D363" s="8">
        <v>1.47</v>
      </c>
      <c r="E363" s="8">
        <v>0.3</v>
      </c>
      <c r="F363" s="8">
        <v>13.44</v>
      </c>
      <c r="G363" s="8">
        <v>60</v>
      </c>
      <c r="H363" s="58">
        <v>0</v>
      </c>
      <c r="I363" s="63">
        <v>2.1800000000000002</v>
      </c>
    </row>
    <row r="364" spans="1:9" x14ac:dyDescent="1.1499999999999999">
      <c r="A364" s="3"/>
      <c r="B364" s="7" t="s">
        <v>43</v>
      </c>
      <c r="C364" s="4">
        <f>C358+C359+C360+C361+C362+C363</f>
        <v>830</v>
      </c>
      <c r="D364" s="8">
        <f>D358+D359+D360+D361+D362+D363</f>
        <v>36.69</v>
      </c>
      <c r="E364" s="122">
        <f t="shared" ref="E364:I364" si="45">E358+E359+E360+E361+E362+E363</f>
        <v>32.01</v>
      </c>
      <c r="F364" s="122">
        <f t="shared" si="45"/>
        <v>126.14999999999999</v>
      </c>
      <c r="G364" s="122">
        <f t="shared" si="45"/>
        <v>810.29</v>
      </c>
      <c r="H364" s="122">
        <f t="shared" si="45"/>
        <v>20.650000000000002</v>
      </c>
      <c r="I364" s="167">
        <f t="shared" si="45"/>
        <v>204.78000000000003</v>
      </c>
    </row>
    <row r="365" spans="1:9" x14ac:dyDescent="1.1499999999999999">
      <c r="A365" s="254" t="s">
        <v>48</v>
      </c>
      <c r="B365" s="254"/>
      <c r="C365" s="254"/>
      <c r="D365" s="254"/>
      <c r="E365" s="254"/>
      <c r="F365" s="254"/>
      <c r="G365" s="254"/>
      <c r="H365" s="58"/>
      <c r="I365" s="55"/>
    </row>
    <row r="366" spans="1:9" ht="99.75" customHeight="1" x14ac:dyDescent="1.1499999999999999">
      <c r="A366" s="3">
        <v>17</v>
      </c>
      <c r="B366" s="7" t="s">
        <v>59</v>
      </c>
      <c r="C366" s="4">
        <v>200</v>
      </c>
      <c r="D366" s="8">
        <v>0.44</v>
      </c>
      <c r="E366" s="8">
        <v>0</v>
      </c>
      <c r="F366" s="8">
        <v>23.89</v>
      </c>
      <c r="G366" s="8">
        <v>100</v>
      </c>
      <c r="H366" s="58">
        <v>0.73</v>
      </c>
      <c r="I366" s="63">
        <v>5.03</v>
      </c>
    </row>
    <row r="367" spans="1:9" ht="103.5" customHeight="1" x14ac:dyDescent="1.1499999999999999">
      <c r="A367" s="172">
        <v>107</v>
      </c>
      <c r="B367" s="7" t="s">
        <v>199</v>
      </c>
      <c r="C367" s="126">
        <v>50</v>
      </c>
      <c r="D367" s="136">
        <v>5.8</v>
      </c>
      <c r="E367" s="136">
        <v>8.3000000000000007</v>
      </c>
      <c r="F367" s="136">
        <v>14.83</v>
      </c>
      <c r="G367" s="136">
        <v>157</v>
      </c>
      <c r="H367" s="136">
        <v>0.11</v>
      </c>
      <c r="I367" s="180">
        <v>19.7</v>
      </c>
    </row>
    <row r="368" spans="1:9" x14ac:dyDescent="1.1499999999999999">
      <c r="A368" s="3">
        <v>70</v>
      </c>
      <c r="B368" s="7" t="s">
        <v>40</v>
      </c>
      <c r="C368" s="3">
        <v>100</v>
      </c>
      <c r="D368" s="8">
        <v>1.5</v>
      </c>
      <c r="E368" s="8">
        <v>0.5</v>
      </c>
      <c r="F368" s="8">
        <v>21</v>
      </c>
      <c r="G368" s="8">
        <v>96</v>
      </c>
      <c r="H368" s="58">
        <v>9.5</v>
      </c>
      <c r="I368" s="63">
        <v>31.68</v>
      </c>
    </row>
    <row r="369" spans="1:9" x14ac:dyDescent="1.1499999999999999">
      <c r="A369" s="3"/>
      <c r="B369" s="7" t="s">
        <v>114</v>
      </c>
      <c r="C369" s="4">
        <f t="shared" ref="C369:I369" si="46">C366+C367+C368</f>
        <v>350</v>
      </c>
      <c r="D369" s="8">
        <f t="shared" si="46"/>
        <v>7.74</v>
      </c>
      <c r="E369" s="8">
        <f t="shared" si="46"/>
        <v>8.8000000000000007</v>
      </c>
      <c r="F369" s="8">
        <f t="shared" si="46"/>
        <v>59.72</v>
      </c>
      <c r="G369" s="8">
        <f t="shared" si="46"/>
        <v>353</v>
      </c>
      <c r="H369" s="64">
        <f t="shared" si="46"/>
        <v>10.34</v>
      </c>
      <c r="I369" s="167">
        <f t="shared" si="46"/>
        <v>56.41</v>
      </c>
    </row>
    <row r="370" spans="1:9" x14ac:dyDescent="1.1499999999999999">
      <c r="A370" s="260" t="s">
        <v>153</v>
      </c>
      <c r="B370" s="260"/>
      <c r="C370" s="260"/>
      <c r="D370" s="260"/>
      <c r="E370" s="260"/>
      <c r="F370" s="260"/>
      <c r="G370" s="260"/>
      <c r="H370" s="58"/>
      <c r="I370" s="55"/>
    </row>
    <row r="371" spans="1:9" x14ac:dyDescent="1.1499999999999999">
      <c r="A371" s="3"/>
      <c r="B371" s="7"/>
      <c r="C371" s="35"/>
      <c r="D371" s="30" t="s">
        <v>106</v>
      </c>
      <c r="E371" s="30" t="s">
        <v>107</v>
      </c>
      <c r="F371" s="30" t="s">
        <v>108</v>
      </c>
      <c r="G371" s="30" t="s">
        <v>115</v>
      </c>
      <c r="H371" s="65" t="s">
        <v>149</v>
      </c>
      <c r="I371" s="63" t="s">
        <v>191</v>
      </c>
    </row>
    <row r="372" spans="1:9" x14ac:dyDescent="1.1499999999999999">
      <c r="A372" s="3"/>
      <c r="B372" s="37" t="s">
        <v>52</v>
      </c>
      <c r="C372" s="35"/>
      <c r="D372" s="8">
        <f t="shared" ref="D372:I372" si="47">SUM(D356+D364+D369)</f>
        <v>79.86999999999999</v>
      </c>
      <c r="E372" s="8">
        <f t="shared" si="47"/>
        <v>83.67</v>
      </c>
      <c r="F372" s="8">
        <f t="shared" si="47"/>
        <v>280.39</v>
      </c>
      <c r="G372" s="8">
        <f t="shared" si="47"/>
        <v>2103.9899999999998</v>
      </c>
      <c r="H372" s="64">
        <f t="shared" si="47"/>
        <v>43.040000000000006</v>
      </c>
      <c r="I372" s="167">
        <f t="shared" si="47"/>
        <v>450.19000000000005</v>
      </c>
    </row>
    <row r="373" spans="1:9" ht="165" x14ac:dyDescent="1.1499999999999999">
      <c r="A373" s="3"/>
      <c r="B373" s="37" t="s">
        <v>116</v>
      </c>
      <c r="C373" s="35"/>
      <c r="D373" s="8">
        <v>67.5</v>
      </c>
      <c r="E373" s="8">
        <v>69</v>
      </c>
      <c r="F373" s="8">
        <v>287.25</v>
      </c>
      <c r="G373" s="8">
        <v>2040</v>
      </c>
      <c r="H373" s="58">
        <v>52.5</v>
      </c>
      <c r="I373" s="55"/>
    </row>
    <row r="374" spans="1:9" ht="165" x14ac:dyDescent="1.1499999999999999">
      <c r="A374" s="31"/>
      <c r="B374" s="38" t="s">
        <v>117</v>
      </c>
      <c r="C374" s="30"/>
      <c r="D374" s="8">
        <f>D372*100/D373</f>
        <v>118.32592592592592</v>
      </c>
      <c r="E374" s="8">
        <f>E372*100/E373</f>
        <v>121.26086956521739</v>
      </c>
      <c r="F374" s="8">
        <f>F372*100/F373</f>
        <v>97.611836379460399</v>
      </c>
      <c r="G374" s="8">
        <f>G372*100/G373</f>
        <v>103.13676470588234</v>
      </c>
      <c r="H374" s="64">
        <f>H372*100/H373</f>
        <v>81.980952380952402</v>
      </c>
      <c r="I374" s="55"/>
    </row>
    <row r="375" spans="1:9" ht="83.25" customHeight="1" x14ac:dyDescent="1.1499999999999999">
      <c r="A375" s="254" t="s">
        <v>138</v>
      </c>
      <c r="B375" s="254"/>
      <c r="C375" s="254"/>
      <c r="D375" s="254"/>
      <c r="E375" s="254"/>
      <c r="F375" s="254"/>
      <c r="G375" s="254"/>
      <c r="H375" s="80"/>
      <c r="I375" s="55"/>
    </row>
    <row r="376" spans="1:9" ht="83.25" customHeight="1" x14ac:dyDescent="1.1499999999999999">
      <c r="A376" s="254" t="s">
        <v>154</v>
      </c>
      <c r="B376" s="254"/>
      <c r="C376" s="254"/>
      <c r="D376" s="254"/>
      <c r="E376" s="254"/>
      <c r="F376" s="254"/>
      <c r="G376" s="254"/>
      <c r="H376" s="80"/>
      <c r="I376" s="55"/>
    </row>
    <row r="377" spans="1:9" ht="83.25" customHeight="1" x14ac:dyDescent="1.1499999999999999">
      <c r="A377" s="261" t="s">
        <v>102</v>
      </c>
      <c r="B377" s="254" t="s">
        <v>4</v>
      </c>
      <c r="C377" s="262" t="s">
        <v>103</v>
      </c>
      <c r="D377" s="254" t="s">
        <v>104</v>
      </c>
      <c r="E377" s="254"/>
      <c r="F377" s="254"/>
      <c r="G377" s="254" t="s">
        <v>105</v>
      </c>
      <c r="H377" s="255" t="s">
        <v>147</v>
      </c>
      <c r="I377" s="264" t="s">
        <v>192</v>
      </c>
    </row>
    <row r="378" spans="1:9" x14ac:dyDescent="1.1499999999999999">
      <c r="A378" s="261"/>
      <c r="B378" s="254"/>
      <c r="C378" s="262"/>
      <c r="D378" s="83" t="s">
        <v>106</v>
      </c>
      <c r="E378" s="83" t="s">
        <v>107</v>
      </c>
      <c r="F378" s="83" t="s">
        <v>108</v>
      </c>
      <c r="G378" s="254"/>
      <c r="H378" s="256"/>
      <c r="I378" s="265"/>
    </row>
    <row r="379" spans="1:9" x14ac:dyDescent="1.1499999999999999">
      <c r="A379" s="84">
        <v>1</v>
      </c>
      <c r="B379" s="32">
        <v>2</v>
      </c>
      <c r="C379" s="85">
        <v>3</v>
      </c>
      <c r="D379" s="32">
        <v>4</v>
      </c>
      <c r="E379" s="32">
        <v>5</v>
      </c>
      <c r="F379" s="32">
        <v>6</v>
      </c>
      <c r="G379" s="32">
        <v>7</v>
      </c>
      <c r="H379" s="62">
        <v>8</v>
      </c>
      <c r="I379" s="159">
        <v>9</v>
      </c>
    </row>
    <row r="380" spans="1:9" ht="83.25" customHeight="1" x14ac:dyDescent="1.1499999999999999">
      <c r="A380" s="254" t="s">
        <v>109</v>
      </c>
      <c r="B380" s="254"/>
      <c r="C380" s="254"/>
      <c r="D380" s="254"/>
      <c r="E380" s="254"/>
      <c r="F380" s="254"/>
      <c r="G380" s="254"/>
      <c r="H380" s="80"/>
      <c r="I380" s="55"/>
    </row>
    <row r="381" spans="1:9" x14ac:dyDescent="1.1499999999999999">
      <c r="A381" s="123">
        <v>90</v>
      </c>
      <c r="B381" s="7" t="s">
        <v>166</v>
      </c>
      <c r="C381" s="35" t="s">
        <v>110</v>
      </c>
      <c r="D381" s="108">
        <v>12.69</v>
      </c>
      <c r="E381" s="108">
        <v>13.51</v>
      </c>
      <c r="F381" s="108">
        <v>18.670000000000002</v>
      </c>
      <c r="G381" s="108">
        <v>254.55</v>
      </c>
      <c r="H381" s="109">
        <v>10.36</v>
      </c>
      <c r="I381" s="63">
        <v>82.29</v>
      </c>
    </row>
    <row r="382" spans="1:9" ht="167.25" customHeight="1" x14ac:dyDescent="1.1499999999999999">
      <c r="A382" s="123">
        <v>81</v>
      </c>
      <c r="B382" s="7" t="s">
        <v>168</v>
      </c>
      <c r="C382" s="107" t="s">
        <v>122</v>
      </c>
      <c r="D382" s="125">
        <v>0.8</v>
      </c>
      <c r="E382" s="125">
        <v>9.08</v>
      </c>
      <c r="F382" s="125">
        <v>2.38</v>
      </c>
      <c r="G382" s="125">
        <v>94.5</v>
      </c>
      <c r="H382" s="125">
        <v>1.24</v>
      </c>
      <c r="I382" s="63">
        <v>47</v>
      </c>
    </row>
    <row r="383" spans="1:9" x14ac:dyDescent="1.1499999999999999">
      <c r="A383" s="123">
        <v>30</v>
      </c>
      <c r="B383" s="7" t="s">
        <v>81</v>
      </c>
      <c r="C383" s="123">
        <v>200</v>
      </c>
      <c r="D383" s="122">
        <v>0.06</v>
      </c>
      <c r="E383" s="122">
        <v>0.01</v>
      </c>
      <c r="F383" s="122">
        <v>15.25</v>
      </c>
      <c r="G383" s="122">
        <v>64</v>
      </c>
      <c r="H383" s="124">
        <v>2</v>
      </c>
      <c r="I383" s="63">
        <v>4.45</v>
      </c>
    </row>
    <row r="384" spans="1:9" ht="166.5" x14ac:dyDescent="1.1499999999999999">
      <c r="A384" s="81" t="s">
        <v>41</v>
      </c>
      <c r="B384" s="7" t="s">
        <v>42</v>
      </c>
      <c r="C384" s="81">
        <v>60</v>
      </c>
      <c r="D384" s="80">
        <v>4.8</v>
      </c>
      <c r="E384" s="80">
        <v>0.09</v>
      </c>
      <c r="F384" s="80">
        <v>24.06</v>
      </c>
      <c r="G384" s="80">
        <v>124.8</v>
      </c>
      <c r="H384" s="80">
        <v>0</v>
      </c>
      <c r="I384" s="63">
        <v>5.54</v>
      </c>
    </row>
    <row r="385" spans="1:9" x14ac:dyDescent="1.1499999999999999">
      <c r="A385" s="81"/>
      <c r="B385" s="7" t="s">
        <v>121</v>
      </c>
      <c r="C385" s="4">
        <f>C381+C382+C383+C384</f>
        <v>560</v>
      </c>
      <c r="D385" s="80">
        <f>D381+D382+D383+D384</f>
        <v>18.350000000000001</v>
      </c>
      <c r="E385" s="171">
        <f t="shared" ref="E385:I385" si="48">E381+E382+E383+E384</f>
        <v>22.69</v>
      </c>
      <c r="F385" s="171">
        <f t="shared" si="48"/>
        <v>60.36</v>
      </c>
      <c r="G385" s="171">
        <f t="shared" si="48"/>
        <v>537.85</v>
      </c>
      <c r="H385" s="171">
        <f t="shared" si="48"/>
        <v>13.6</v>
      </c>
      <c r="I385" s="174">
        <f t="shared" si="48"/>
        <v>139.28</v>
      </c>
    </row>
    <row r="386" spans="1:9" x14ac:dyDescent="1.1499999999999999">
      <c r="A386" s="254" t="s">
        <v>111</v>
      </c>
      <c r="B386" s="254"/>
      <c r="C386" s="254"/>
      <c r="D386" s="254"/>
      <c r="E386" s="254"/>
      <c r="F386" s="254"/>
      <c r="G386" s="254"/>
      <c r="H386" s="80"/>
      <c r="I386" s="55"/>
    </row>
    <row r="387" spans="1:9" ht="166.5" x14ac:dyDescent="1.1499999999999999">
      <c r="A387" s="13">
        <v>4</v>
      </c>
      <c r="B387" s="21" t="s">
        <v>94</v>
      </c>
      <c r="C387" s="67" t="s">
        <v>122</v>
      </c>
      <c r="D387" s="181">
        <v>0.66</v>
      </c>
      <c r="E387" s="181">
        <v>0.12</v>
      </c>
      <c r="F387" s="181">
        <v>2.2799999999999998</v>
      </c>
      <c r="G387" s="181">
        <v>14.4</v>
      </c>
      <c r="H387" s="181">
        <v>10.5</v>
      </c>
      <c r="I387" s="63">
        <v>37.979999999999997</v>
      </c>
    </row>
    <row r="388" spans="1:9" ht="159.75" customHeight="1" x14ac:dyDescent="1.1499999999999999">
      <c r="A388" s="217">
        <v>22</v>
      </c>
      <c r="B388" s="7" t="s">
        <v>71</v>
      </c>
      <c r="C388" s="35" t="s">
        <v>124</v>
      </c>
      <c r="D388" s="216">
        <v>11.5</v>
      </c>
      <c r="E388" s="216">
        <v>11.25</v>
      </c>
      <c r="F388" s="216">
        <v>18.5</v>
      </c>
      <c r="G388" s="216">
        <v>221.5</v>
      </c>
      <c r="H388" s="142">
        <v>16.760000000000002</v>
      </c>
      <c r="I388" s="63">
        <v>27.83</v>
      </c>
    </row>
    <row r="389" spans="1:9" x14ac:dyDescent="1.1499999999999999">
      <c r="A389" s="195">
        <v>72</v>
      </c>
      <c r="B389" s="7" t="s">
        <v>146</v>
      </c>
      <c r="C389" s="35" t="s">
        <v>122</v>
      </c>
      <c r="D389" s="196">
        <v>14.98</v>
      </c>
      <c r="E389" s="196">
        <v>8.33</v>
      </c>
      <c r="F389" s="196">
        <v>15.29</v>
      </c>
      <c r="G389" s="196">
        <v>204.89</v>
      </c>
      <c r="H389" s="194">
        <v>0.6</v>
      </c>
      <c r="I389" s="63">
        <v>59.62</v>
      </c>
    </row>
    <row r="390" spans="1:9" ht="114.75" customHeight="1" x14ac:dyDescent="1.1499999999999999">
      <c r="A390" s="123">
        <v>11</v>
      </c>
      <c r="B390" s="7" t="s">
        <v>58</v>
      </c>
      <c r="C390" s="123">
        <v>180</v>
      </c>
      <c r="D390" s="122">
        <v>6.79</v>
      </c>
      <c r="E390" s="122">
        <v>8.1</v>
      </c>
      <c r="F390" s="122">
        <v>34.85</v>
      </c>
      <c r="G390" s="122">
        <v>173.88</v>
      </c>
      <c r="H390" s="122">
        <v>0</v>
      </c>
      <c r="I390" s="63">
        <v>12.78</v>
      </c>
    </row>
    <row r="391" spans="1:9" x14ac:dyDescent="1.1499999999999999">
      <c r="A391" s="123">
        <v>57</v>
      </c>
      <c r="B391" s="7" t="s">
        <v>56</v>
      </c>
      <c r="C391" s="123">
        <v>200</v>
      </c>
      <c r="D391" s="122">
        <v>0</v>
      </c>
      <c r="E391" s="122">
        <v>0</v>
      </c>
      <c r="F391" s="122">
        <v>15.04</v>
      </c>
      <c r="G391" s="122">
        <v>62</v>
      </c>
      <c r="H391" s="124">
        <v>0.03</v>
      </c>
      <c r="I391" s="63">
        <v>2.52</v>
      </c>
    </row>
    <row r="392" spans="1:9" x14ac:dyDescent="1.1499999999999999">
      <c r="A392" s="81" t="s">
        <v>41</v>
      </c>
      <c r="B392" s="7" t="s">
        <v>5</v>
      </c>
      <c r="C392" s="81">
        <v>50</v>
      </c>
      <c r="D392" s="80">
        <v>4</v>
      </c>
      <c r="E392" s="80">
        <v>0.08</v>
      </c>
      <c r="F392" s="80">
        <v>20.05</v>
      </c>
      <c r="G392" s="80">
        <v>104</v>
      </c>
      <c r="H392" s="80">
        <v>0</v>
      </c>
      <c r="I392" s="63">
        <v>4.62</v>
      </c>
    </row>
    <row r="393" spans="1:9" x14ac:dyDescent="1.1499999999999999">
      <c r="A393" s="81" t="s">
        <v>41</v>
      </c>
      <c r="B393" s="7" t="s">
        <v>6</v>
      </c>
      <c r="C393" s="81">
        <v>30</v>
      </c>
      <c r="D393" s="80">
        <v>1.47</v>
      </c>
      <c r="E393" s="80">
        <v>0.3</v>
      </c>
      <c r="F393" s="80">
        <v>13.44</v>
      </c>
      <c r="G393" s="80">
        <v>60</v>
      </c>
      <c r="H393" s="80">
        <v>0</v>
      </c>
      <c r="I393" s="63">
        <v>2.1800000000000002</v>
      </c>
    </row>
    <row r="394" spans="1:9" x14ac:dyDescent="1.1499999999999999">
      <c r="A394" s="81"/>
      <c r="B394" s="7" t="s">
        <v>43</v>
      </c>
      <c r="C394" s="4">
        <f t="shared" ref="C394:I394" si="49">C387+C388+C389+C390+C391+C392+C393</f>
        <v>925</v>
      </c>
      <c r="D394" s="80">
        <f t="shared" si="49"/>
        <v>39.4</v>
      </c>
      <c r="E394" s="80">
        <f t="shared" si="49"/>
        <v>28.179999999999996</v>
      </c>
      <c r="F394" s="80">
        <f t="shared" si="49"/>
        <v>119.45</v>
      </c>
      <c r="G394" s="80">
        <f t="shared" si="49"/>
        <v>840.67</v>
      </c>
      <c r="H394" s="80">
        <f t="shared" si="49"/>
        <v>27.890000000000004</v>
      </c>
      <c r="I394" s="167">
        <f t="shared" si="49"/>
        <v>147.53000000000003</v>
      </c>
    </row>
    <row r="395" spans="1:9" ht="83.25" customHeight="1" x14ac:dyDescent="1.1499999999999999">
      <c r="A395" s="254" t="s">
        <v>48</v>
      </c>
      <c r="B395" s="254"/>
      <c r="C395" s="254"/>
      <c r="D395" s="254"/>
      <c r="E395" s="254"/>
      <c r="F395" s="254"/>
      <c r="G395" s="254"/>
      <c r="H395" s="80"/>
      <c r="I395" s="55"/>
    </row>
    <row r="396" spans="1:9" x14ac:dyDescent="1.1499999999999999">
      <c r="A396" s="81">
        <v>68</v>
      </c>
      <c r="B396" s="7" t="s">
        <v>66</v>
      </c>
      <c r="C396" s="81">
        <v>200</v>
      </c>
      <c r="D396" s="80">
        <v>5.8</v>
      </c>
      <c r="E396" s="80">
        <v>5</v>
      </c>
      <c r="F396" s="80">
        <v>8</v>
      </c>
      <c r="G396" s="80">
        <v>106</v>
      </c>
      <c r="H396" s="80">
        <v>5.8</v>
      </c>
      <c r="I396" s="63">
        <v>35.71</v>
      </c>
    </row>
    <row r="397" spans="1:9" ht="249.75" customHeight="1" x14ac:dyDescent="1.1499999999999999">
      <c r="A397" s="185">
        <v>89</v>
      </c>
      <c r="B397" s="7" t="s">
        <v>50</v>
      </c>
      <c r="C397" s="185">
        <v>50</v>
      </c>
      <c r="D397" s="184">
        <v>2.69</v>
      </c>
      <c r="E397" s="184">
        <v>3.5</v>
      </c>
      <c r="F397" s="184">
        <v>29.19</v>
      </c>
      <c r="G397" s="184">
        <v>159</v>
      </c>
      <c r="H397" s="142">
        <v>0</v>
      </c>
      <c r="I397" s="63">
        <v>12.6</v>
      </c>
    </row>
    <row r="398" spans="1:9" x14ac:dyDescent="1.1499999999999999">
      <c r="A398" s="81">
        <v>70</v>
      </c>
      <c r="B398" s="7" t="s">
        <v>40</v>
      </c>
      <c r="C398" s="81">
        <v>100</v>
      </c>
      <c r="D398" s="80">
        <v>1.5</v>
      </c>
      <c r="E398" s="80">
        <v>0.5</v>
      </c>
      <c r="F398" s="80">
        <v>21</v>
      </c>
      <c r="G398" s="80">
        <v>96</v>
      </c>
      <c r="H398" s="80">
        <v>9.5</v>
      </c>
      <c r="I398" s="63">
        <v>31.68</v>
      </c>
    </row>
    <row r="399" spans="1:9" x14ac:dyDescent="1.1499999999999999">
      <c r="A399" s="81"/>
      <c r="B399" s="7" t="s">
        <v>114</v>
      </c>
      <c r="C399" s="4">
        <f t="shared" ref="C399:I399" si="50">C396+C397+C398</f>
        <v>350</v>
      </c>
      <c r="D399" s="80">
        <f t="shared" si="50"/>
        <v>9.99</v>
      </c>
      <c r="E399" s="80">
        <f t="shared" si="50"/>
        <v>9</v>
      </c>
      <c r="F399" s="80">
        <f t="shared" si="50"/>
        <v>58.19</v>
      </c>
      <c r="G399" s="80">
        <f t="shared" si="50"/>
        <v>361</v>
      </c>
      <c r="H399" s="80">
        <f t="shared" si="50"/>
        <v>15.3</v>
      </c>
      <c r="I399" s="167">
        <f t="shared" si="50"/>
        <v>79.990000000000009</v>
      </c>
    </row>
    <row r="400" spans="1:9" ht="83.25" customHeight="1" x14ac:dyDescent="1.1499999999999999">
      <c r="A400" s="260" t="s">
        <v>153</v>
      </c>
      <c r="B400" s="260"/>
      <c r="C400" s="260"/>
      <c r="D400" s="260"/>
      <c r="E400" s="260"/>
      <c r="F400" s="260"/>
      <c r="G400" s="260"/>
      <c r="H400" s="80"/>
      <c r="I400" s="55"/>
    </row>
    <row r="401" spans="1:9" x14ac:dyDescent="1.1499999999999999">
      <c r="A401" s="81"/>
      <c r="B401" s="7"/>
      <c r="C401" s="35"/>
      <c r="D401" s="83" t="s">
        <v>106</v>
      </c>
      <c r="E401" s="83" t="s">
        <v>107</v>
      </c>
      <c r="F401" s="83" t="s">
        <v>108</v>
      </c>
      <c r="G401" s="83" t="s">
        <v>115</v>
      </c>
      <c r="H401" s="83" t="s">
        <v>149</v>
      </c>
      <c r="I401" s="63" t="s">
        <v>191</v>
      </c>
    </row>
    <row r="402" spans="1:9" x14ac:dyDescent="1.1499999999999999">
      <c r="A402" s="81"/>
      <c r="B402" s="37" t="s">
        <v>52</v>
      </c>
      <c r="C402" s="35"/>
      <c r="D402" s="80">
        <f t="shared" ref="D402:I402" si="51">SUM(D385+D394+D399)</f>
        <v>67.739999999999995</v>
      </c>
      <c r="E402" s="80">
        <f t="shared" si="51"/>
        <v>59.87</v>
      </c>
      <c r="F402" s="80">
        <f t="shared" si="51"/>
        <v>238</v>
      </c>
      <c r="G402" s="80">
        <f t="shared" si="51"/>
        <v>1739.52</v>
      </c>
      <c r="H402" s="80">
        <f t="shared" si="51"/>
        <v>56.790000000000006</v>
      </c>
      <c r="I402" s="167">
        <f t="shared" si="51"/>
        <v>366.80000000000007</v>
      </c>
    </row>
    <row r="403" spans="1:9" ht="165" x14ac:dyDescent="1.1499999999999999">
      <c r="A403" s="81"/>
      <c r="B403" s="37" t="s">
        <v>116</v>
      </c>
      <c r="C403" s="35"/>
      <c r="D403" s="80">
        <v>67.5</v>
      </c>
      <c r="E403" s="80">
        <v>69</v>
      </c>
      <c r="F403" s="80">
        <v>287.25</v>
      </c>
      <c r="G403" s="80">
        <v>2040</v>
      </c>
      <c r="H403" s="80">
        <v>52.5</v>
      </c>
      <c r="I403" s="55"/>
    </row>
    <row r="404" spans="1:9" ht="165" x14ac:dyDescent="1.1499999999999999">
      <c r="A404" s="84"/>
      <c r="B404" s="82" t="s">
        <v>117</v>
      </c>
      <c r="C404" s="83"/>
      <c r="D404" s="80">
        <f>D402*100/D403</f>
        <v>100.35555555555554</v>
      </c>
      <c r="E404" s="80">
        <f>E402*100/E403</f>
        <v>86.768115942028984</v>
      </c>
      <c r="F404" s="80">
        <f>F402*100/F403</f>
        <v>82.854656222802433</v>
      </c>
      <c r="G404" s="80">
        <f>G402*100/G403</f>
        <v>85.270588235294113</v>
      </c>
      <c r="H404" s="80">
        <f>H402*100/H403</f>
        <v>108.17142857142859</v>
      </c>
      <c r="I404" s="55"/>
    </row>
    <row r="405" spans="1:9" ht="83.25" customHeight="1" x14ac:dyDescent="1.1499999999999999">
      <c r="A405" s="254" t="s">
        <v>138</v>
      </c>
      <c r="B405" s="254"/>
      <c r="C405" s="254"/>
      <c r="D405" s="254"/>
      <c r="E405" s="254"/>
      <c r="F405" s="254"/>
      <c r="G405" s="254"/>
      <c r="H405" s="80"/>
      <c r="I405" s="55"/>
    </row>
    <row r="406" spans="1:9" ht="83.25" customHeight="1" x14ac:dyDescent="1.1499999999999999">
      <c r="A406" s="254" t="s">
        <v>155</v>
      </c>
      <c r="B406" s="254"/>
      <c r="C406" s="254"/>
      <c r="D406" s="254"/>
      <c r="E406" s="254"/>
      <c r="F406" s="254"/>
      <c r="G406" s="254"/>
      <c r="H406" s="80"/>
      <c r="I406" s="55"/>
    </row>
    <row r="407" spans="1:9" ht="83.25" customHeight="1" x14ac:dyDescent="1.1499999999999999">
      <c r="A407" s="261" t="s">
        <v>102</v>
      </c>
      <c r="B407" s="254" t="s">
        <v>4</v>
      </c>
      <c r="C407" s="262" t="s">
        <v>103</v>
      </c>
      <c r="D407" s="254" t="s">
        <v>104</v>
      </c>
      <c r="E407" s="254"/>
      <c r="F407" s="254"/>
      <c r="G407" s="254" t="s">
        <v>105</v>
      </c>
      <c r="H407" s="255" t="s">
        <v>147</v>
      </c>
      <c r="I407" s="264" t="s">
        <v>192</v>
      </c>
    </row>
    <row r="408" spans="1:9" x14ac:dyDescent="1.1499999999999999">
      <c r="A408" s="261"/>
      <c r="B408" s="254"/>
      <c r="C408" s="262"/>
      <c r="D408" s="83" t="s">
        <v>106</v>
      </c>
      <c r="E408" s="83" t="s">
        <v>107</v>
      </c>
      <c r="F408" s="83" t="s">
        <v>108</v>
      </c>
      <c r="G408" s="254"/>
      <c r="H408" s="256"/>
      <c r="I408" s="265"/>
    </row>
    <row r="409" spans="1:9" x14ac:dyDescent="1.1499999999999999">
      <c r="A409" s="84">
        <v>1</v>
      </c>
      <c r="B409" s="32">
        <v>2</v>
      </c>
      <c r="C409" s="85">
        <v>3</v>
      </c>
      <c r="D409" s="32">
        <v>4</v>
      </c>
      <c r="E409" s="32">
        <v>5</v>
      </c>
      <c r="F409" s="32">
        <v>6</v>
      </c>
      <c r="G409" s="32">
        <v>7</v>
      </c>
      <c r="H409" s="62">
        <v>8</v>
      </c>
      <c r="I409" s="159">
        <v>9</v>
      </c>
    </row>
    <row r="410" spans="1:9" ht="83.25" customHeight="1" x14ac:dyDescent="1.1499999999999999">
      <c r="A410" s="254" t="s">
        <v>109</v>
      </c>
      <c r="B410" s="254"/>
      <c r="C410" s="254"/>
      <c r="D410" s="254"/>
      <c r="E410" s="254"/>
      <c r="F410" s="254"/>
      <c r="G410" s="254"/>
      <c r="H410" s="80"/>
      <c r="I410" s="55"/>
    </row>
    <row r="411" spans="1:9" ht="166.5" customHeight="1" x14ac:dyDescent="1.1499999999999999">
      <c r="A411" s="81">
        <v>9</v>
      </c>
      <c r="B411" s="7" t="s">
        <v>165</v>
      </c>
      <c r="C411" s="35" t="s">
        <v>126</v>
      </c>
      <c r="D411" s="39">
        <v>9.99</v>
      </c>
      <c r="E411" s="39">
        <v>11.73</v>
      </c>
      <c r="F411" s="39">
        <v>44.39</v>
      </c>
      <c r="G411" s="39">
        <v>321.25</v>
      </c>
      <c r="H411" s="80">
        <v>1.2</v>
      </c>
      <c r="I411" s="63">
        <v>21.99</v>
      </c>
    </row>
    <row r="412" spans="1:9" ht="99.75" customHeight="1" x14ac:dyDescent="1.1499999999999999">
      <c r="A412" s="203">
        <v>59</v>
      </c>
      <c r="B412" s="7" t="s">
        <v>202</v>
      </c>
      <c r="C412" s="35" t="s">
        <v>203</v>
      </c>
      <c r="D412" s="201">
        <v>0.1</v>
      </c>
      <c r="E412" s="201">
        <v>8.1999999999999993</v>
      </c>
      <c r="F412" s="201">
        <v>0.1</v>
      </c>
      <c r="G412" s="201">
        <v>75</v>
      </c>
      <c r="H412" s="202">
        <v>0</v>
      </c>
      <c r="I412" s="63">
        <v>8.15</v>
      </c>
    </row>
    <row r="413" spans="1:9" ht="99.75" customHeight="1" x14ac:dyDescent="1.1499999999999999">
      <c r="A413" s="211">
        <v>13</v>
      </c>
      <c r="B413" s="7" t="s">
        <v>80</v>
      </c>
      <c r="C413" s="211">
        <v>20</v>
      </c>
      <c r="D413" s="210">
        <v>5</v>
      </c>
      <c r="E413" s="210">
        <v>6.33</v>
      </c>
      <c r="F413" s="210">
        <v>0</v>
      </c>
      <c r="G413" s="210">
        <v>77.33</v>
      </c>
      <c r="H413" s="212">
        <v>0.14000000000000001</v>
      </c>
      <c r="I413" s="63">
        <v>16.12</v>
      </c>
    </row>
    <row r="414" spans="1:9" x14ac:dyDescent="1.1499999999999999">
      <c r="A414" s="172">
        <v>57</v>
      </c>
      <c r="B414" s="7" t="s">
        <v>56</v>
      </c>
      <c r="C414" s="172">
        <v>200</v>
      </c>
      <c r="D414" s="171">
        <v>0</v>
      </c>
      <c r="E414" s="171">
        <v>0</v>
      </c>
      <c r="F414" s="171">
        <v>15.04</v>
      </c>
      <c r="G414" s="171">
        <v>62</v>
      </c>
      <c r="H414" s="142">
        <v>0.03</v>
      </c>
      <c r="I414" s="63">
        <v>2.52</v>
      </c>
    </row>
    <row r="415" spans="1:9" x14ac:dyDescent="1.1499999999999999">
      <c r="A415" s="221" t="s">
        <v>41</v>
      </c>
      <c r="B415" s="7" t="s">
        <v>208</v>
      </c>
      <c r="C415" s="221">
        <v>115</v>
      </c>
      <c r="D415" s="220">
        <v>2.1</v>
      </c>
      <c r="E415" s="220">
        <v>8.1</v>
      </c>
      <c r="F415" s="220">
        <v>16</v>
      </c>
      <c r="G415" s="220">
        <v>140</v>
      </c>
      <c r="H415" s="142">
        <v>0</v>
      </c>
      <c r="I415" s="63">
        <v>43</v>
      </c>
    </row>
    <row r="416" spans="1:9" ht="166.5" x14ac:dyDescent="1.1499999999999999">
      <c r="A416" s="81" t="s">
        <v>41</v>
      </c>
      <c r="B416" s="7" t="s">
        <v>42</v>
      </c>
      <c r="C416" s="81">
        <v>60</v>
      </c>
      <c r="D416" s="80">
        <v>4.8</v>
      </c>
      <c r="E416" s="80">
        <v>0.09</v>
      </c>
      <c r="F416" s="80">
        <v>24.06</v>
      </c>
      <c r="G416" s="80">
        <v>124.8</v>
      </c>
      <c r="H416" s="80">
        <v>0</v>
      </c>
      <c r="I416" s="63">
        <v>5.54</v>
      </c>
    </row>
    <row r="417" spans="1:9" x14ac:dyDescent="1.1499999999999999">
      <c r="A417" s="81"/>
      <c r="B417" s="7" t="s">
        <v>121</v>
      </c>
      <c r="C417" s="4">
        <f>C411+C412+C413+C414+C415+C416</f>
        <v>655</v>
      </c>
      <c r="D417" s="80">
        <f>D411+D412+D413+D414+D415+D416</f>
        <v>21.990000000000002</v>
      </c>
      <c r="E417" s="210">
        <f t="shared" ref="E417:I417" si="52">E411+E412+E413+E414+E415+E416</f>
        <v>34.450000000000003</v>
      </c>
      <c r="F417" s="210">
        <f t="shared" si="52"/>
        <v>99.59</v>
      </c>
      <c r="G417" s="210">
        <f t="shared" si="52"/>
        <v>800.37999999999988</v>
      </c>
      <c r="H417" s="210">
        <f t="shared" si="52"/>
        <v>1.3699999999999999</v>
      </c>
      <c r="I417" s="214">
        <f t="shared" si="52"/>
        <v>97.320000000000007</v>
      </c>
    </row>
    <row r="418" spans="1:9" x14ac:dyDescent="1.1499999999999999">
      <c r="A418" s="254" t="s">
        <v>111</v>
      </c>
      <c r="B418" s="254"/>
      <c r="C418" s="254"/>
      <c r="D418" s="254"/>
      <c r="E418" s="254"/>
      <c r="F418" s="254"/>
      <c r="G418" s="254"/>
      <c r="H418" s="80"/>
      <c r="I418" s="55"/>
    </row>
    <row r="419" spans="1:9" ht="96" customHeight="1" x14ac:dyDescent="1.1499999999999999">
      <c r="A419" s="81">
        <v>32</v>
      </c>
      <c r="B419" s="7" t="s">
        <v>70</v>
      </c>
      <c r="C419" s="35" t="s">
        <v>122</v>
      </c>
      <c r="D419" s="80">
        <v>12.98</v>
      </c>
      <c r="E419" s="80">
        <v>16.38</v>
      </c>
      <c r="F419" s="80">
        <v>4.2</v>
      </c>
      <c r="G419" s="80">
        <v>205</v>
      </c>
      <c r="H419" s="80">
        <v>1.02</v>
      </c>
      <c r="I419" s="63">
        <v>61.96</v>
      </c>
    </row>
    <row r="420" spans="1:9" ht="108" customHeight="1" x14ac:dyDescent="1.1499999999999999">
      <c r="A420" s="123">
        <v>100</v>
      </c>
      <c r="B420" s="7" t="s">
        <v>176</v>
      </c>
      <c r="C420" s="107" t="s">
        <v>126</v>
      </c>
      <c r="D420" s="115">
        <v>4.1500000000000004</v>
      </c>
      <c r="E420" s="115">
        <v>6.04</v>
      </c>
      <c r="F420" s="115">
        <v>19.68</v>
      </c>
      <c r="G420" s="115">
        <v>144</v>
      </c>
      <c r="H420" s="115">
        <v>7.9</v>
      </c>
      <c r="I420" s="63">
        <v>26.74</v>
      </c>
    </row>
    <row r="421" spans="1:9" ht="162.75" customHeight="1" x14ac:dyDescent="1.1499999999999999">
      <c r="A421" s="81">
        <v>48</v>
      </c>
      <c r="B421" s="7" t="s">
        <v>72</v>
      </c>
      <c r="C421" s="35" t="s">
        <v>125</v>
      </c>
      <c r="D421" s="80">
        <v>22.86</v>
      </c>
      <c r="E421" s="80">
        <v>26.14</v>
      </c>
      <c r="F421" s="80">
        <v>21.86</v>
      </c>
      <c r="G421" s="80">
        <v>414.29</v>
      </c>
      <c r="H421" s="80">
        <v>6.82</v>
      </c>
      <c r="I421" s="63">
        <v>146.32</v>
      </c>
    </row>
    <row r="422" spans="1:9" ht="103.5" customHeight="1" x14ac:dyDescent="1.1499999999999999">
      <c r="A422" s="123">
        <v>17</v>
      </c>
      <c r="B422" s="7" t="s">
        <v>59</v>
      </c>
      <c r="C422" s="4">
        <v>200</v>
      </c>
      <c r="D422" s="122">
        <v>0.44</v>
      </c>
      <c r="E422" s="122">
        <v>0</v>
      </c>
      <c r="F422" s="122">
        <v>23.89</v>
      </c>
      <c r="G422" s="122">
        <v>100</v>
      </c>
      <c r="H422" s="124">
        <v>0.73</v>
      </c>
      <c r="I422" s="63">
        <v>5.03</v>
      </c>
    </row>
    <row r="423" spans="1:9" x14ac:dyDescent="1.1499999999999999">
      <c r="A423" s="81" t="s">
        <v>41</v>
      </c>
      <c r="B423" s="7" t="s">
        <v>5</v>
      </c>
      <c r="C423" s="81">
        <v>50</v>
      </c>
      <c r="D423" s="80">
        <v>4</v>
      </c>
      <c r="E423" s="80">
        <v>0.08</v>
      </c>
      <c r="F423" s="80">
        <v>20.05</v>
      </c>
      <c r="G423" s="80">
        <v>104</v>
      </c>
      <c r="H423" s="80">
        <v>0</v>
      </c>
      <c r="I423" s="63">
        <v>4.62</v>
      </c>
    </row>
    <row r="424" spans="1:9" x14ac:dyDescent="1.1499999999999999">
      <c r="A424" s="81" t="s">
        <v>41</v>
      </c>
      <c r="B424" s="7" t="s">
        <v>6</v>
      </c>
      <c r="C424" s="81">
        <v>30</v>
      </c>
      <c r="D424" s="80">
        <v>1.47</v>
      </c>
      <c r="E424" s="80">
        <v>0.3</v>
      </c>
      <c r="F424" s="80">
        <v>13.44</v>
      </c>
      <c r="G424" s="80">
        <v>60</v>
      </c>
      <c r="H424" s="80">
        <v>0</v>
      </c>
      <c r="I424" s="63">
        <v>2.1800000000000002</v>
      </c>
    </row>
    <row r="425" spans="1:9" x14ac:dyDescent="1.1499999999999999">
      <c r="A425" s="81"/>
      <c r="B425" s="7" t="s">
        <v>43</v>
      </c>
      <c r="C425" s="4">
        <f t="shared" ref="C425:I425" si="53">C419+C420+C421+C422+C423+C424</f>
        <v>837</v>
      </c>
      <c r="D425" s="80">
        <f t="shared" si="53"/>
        <v>45.9</v>
      </c>
      <c r="E425" s="80">
        <f t="shared" si="53"/>
        <v>48.94</v>
      </c>
      <c r="F425" s="80">
        <f t="shared" si="53"/>
        <v>103.11999999999999</v>
      </c>
      <c r="G425" s="80">
        <f t="shared" si="53"/>
        <v>1027.29</v>
      </c>
      <c r="H425" s="80">
        <f t="shared" si="53"/>
        <v>16.47</v>
      </c>
      <c r="I425" s="167">
        <f t="shared" si="53"/>
        <v>246.85</v>
      </c>
    </row>
    <row r="426" spans="1:9" ht="83.25" customHeight="1" x14ac:dyDescent="1.1499999999999999">
      <c r="A426" s="254" t="s">
        <v>48</v>
      </c>
      <c r="B426" s="254"/>
      <c r="C426" s="254"/>
      <c r="D426" s="254"/>
      <c r="E426" s="254"/>
      <c r="F426" s="254"/>
      <c r="G426" s="254"/>
      <c r="H426" s="80"/>
      <c r="I426" s="55"/>
    </row>
    <row r="427" spans="1:9" ht="83.25" customHeight="1" x14ac:dyDescent="1.1499999999999999">
      <c r="A427" s="185">
        <v>2</v>
      </c>
      <c r="B427" s="7" t="s">
        <v>63</v>
      </c>
      <c r="C427" s="185">
        <v>200</v>
      </c>
      <c r="D427" s="184">
        <v>3.58</v>
      </c>
      <c r="E427" s="184">
        <v>2.68</v>
      </c>
      <c r="F427" s="184">
        <v>28.34</v>
      </c>
      <c r="G427" s="184">
        <v>151.80000000000001</v>
      </c>
      <c r="H427" s="142">
        <v>1.3</v>
      </c>
      <c r="I427" s="63">
        <v>16.07</v>
      </c>
    </row>
    <row r="428" spans="1:9" ht="166.5" x14ac:dyDescent="1.1499999999999999">
      <c r="A428" s="185">
        <v>108</v>
      </c>
      <c r="B428" s="7" t="s">
        <v>198</v>
      </c>
      <c r="C428" s="126">
        <v>55</v>
      </c>
      <c r="D428" s="136">
        <v>2.42</v>
      </c>
      <c r="E428" s="136">
        <v>3.87</v>
      </c>
      <c r="F428" s="136">
        <v>29.15</v>
      </c>
      <c r="G428" s="136">
        <v>161</v>
      </c>
      <c r="H428" s="136">
        <v>2</v>
      </c>
      <c r="I428" s="180">
        <v>14.42</v>
      </c>
    </row>
    <row r="429" spans="1:9" x14ac:dyDescent="1.1499999999999999">
      <c r="A429" s="185">
        <v>70</v>
      </c>
      <c r="B429" s="7" t="s">
        <v>40</v>
      </c>
      <c r="C429" s="185">
        <v>100</v>
      </c>
      <c r="D429" s="184">
        <v>0.4</v>
      </c>
      <c r="E429" s="184">
        <v>0.4</v>
      </c>
      <c r="F429" s="184">
        <v>9.8000000000000007</v>
      </c>
      <c r="G429" s="184">
        <v>47</v>
      </c>
      <c r="H429" s="142">
        <v>9.5</v>
      </c>
      <c r="I429" s="63">
        <v>31.68</v>
      </c>
    </row>
    <row r="430" spans="1:9" x14ac:dyDescent="1.1499999999999999">
      <c r="A430" s="81"/>
      <c r="B430" s="7" t="s">
        <v>114</v>
      </c>
      <c r="C430" s="4">
        <f t="shared" ref="C430:I430" si="54">C427+C428+C429</f>
        <v>355</v>
      </c>
      <c r="D430" s="165">
        <f t="shared" si="54"/>
        <v>6.4</v>
      </c>
      <c r="E430" s="165">
        <f t="shared" si="54"/>
        <v>6.9500000000000011</v>
      </c>
      <c r="F430" s="165">
        <f t="shared" si="54"/>
        <v>67.289999999999992</v>
      </c>
      <c r="G430" s="165">
        <f t="shared" si="54"/>
        <v>359.8</v>
      </c>
      <c r="H430" s="165">
        <f t="shared" si="54"/>
        <v>12.8</v>
      </c>
      <c r="I430" s="167">
        <f t="shared" si="54"/>
        <v>62.17</v>
      </c>
    </row>
    <row r="431" spans="1:9" ht="83.25" customHeight="1" x14ac:dyDescent="1.1499999999999999">
      <c r="A431" s="260" t="s">
        <v>153</v>
      </c>
      <c r="B431" s="260"/>
      <c r="C431" s="260"/>
      <c r="D431" s="260"/>
      <c r="E431" s="260"/>
      <c r="F431" s="260"/>
      <c r="G431" s="260"/>
      <c r="H431" s="80"/>
      <c r="I431" s="55"/>
    </row>
    <row r="432" spans="1:9" ht="83.25" customHeight="1" x14ac:dyDescent="1.1499999999999999">
      <c r="A432" s="81"/>
      <c r="B432" s="7"/>
      <c r="C432" s="35"/>
      <c r="D432" s="83" t="s">
        <v>106</v>
      </c>
      <c r="E432" s="83" t="s">
        <v>107</v>
      </c>
      <c r="F432" s="83" t="s">
        <v>108</v>
      </c>
      <c r="G432" s="83" t="s">
        <v>115</v>
      </c>
      <c r="H432" s="83" t="s">
        <v>149</v>
      </c>
      <c r="I432" s="63" t="s">
        <v>191</v>
      </c>
    </row>
    <row r="433" spans="1:9" x14ac:dyDescent="1.1499999999999999">
      <c r="A433" s="81"/>
      <c r="B433" s="37" t="s">
        <v>52</v>
      </c>
      <c r="C433" s="35"/>
      <c r="D433" s="80">
        <f t="shared" ref="D433:I433" si="55">D417+D425+D430</f>
        <v>74.290000000000006</v>
      </c>
      <c r="E433" s="80">
        <f t="shared" si="55"/>
        <v>90.34</v>
      </c>
      <c r="F433" s="80">
        <f t="shared" si="55"/>
        <v>270</v>
      </c>
      <c r="G433" s="80">
        <f t="shared" si="55"/>
        <v>2187.4699999999998</v>
      </c>
      <c r="H433" s="80">
        <f t="shared" si="55"/>
        <v>30.64</v>
      </c>
      <c r="I433" s="167">
        <f t="shared" si="55"/>
        <v>406.34000000000003</v>
      </c>
    </row>
    <row r="434" spans="1:9" ht="165" x14ac:dyDescent="1.1499999999999999">
      <c r="A434" s="81"/>
      <c r="B434" s="37" t="s">
        <v>116</v>
      </c>
      <c r="C434" s="35"/>
      <c r="D434" s="80">
        <v>67.5</v>
      </c>
      <c r="E434" s="80">
        <v>69</v>
      </c>
      <c r="F434" s="80">
        <v>287.25</v>
      </c>
      <c r="G434" s="80">
        <v>2040</v>
      </c>
      <c r="H434" s="80">
        <v>52.5</v>
      </c>
      <c r="I434" s="55"/>
    </row>
    <row r="435" spans="1:9" ht="165" x14ac:dyDescent="1.1499999999999999">
      <c r="A435" s="84"/>
      <c r="B435" s="82" t="s">
        <v>117</v>
      </c>
      <c r="C435" s="83"/>
      <c r="D435" s="80">
        <f t="shared" ref="D435:H436" si="56">D433*100/D434</f>
        <v>110.05925925925928</v>
      </c>
      <c r="E435" s="80">
        <f t="shared" si="56"/>
        <v>130.92753623188406</v>
      </c>
      <c r="F435" s="80">
        <f t="shared" si="56"/>
        <v>93.994778067885122</v>
      </c>
      <c r="G435" s="80">
        <f t="shared" si="56"/>
        <v>107.22892156862744</v>
      </c>
      <c r="H435" s="80">
        <f t="shared" si="56"/>
        <v>58.361904761904761</v>
      </c>
      <c r="I435" s="55"/>
    </row>
    <row r="436" spans="1:9" ht="165" x14ac:dyDescent="1.1499999999999999">
      <c r="A436" s="77"/>
      <c r="B436" s="79" t="s">
        <v>117</v>
      </c>
      <c r="C436" s="76"/>
      <c r="D436" s="74">
        <f t="shared" si="56"/>
        <v>61.330596311751236</v>
      </c>
      <c r="E436" s="74">
        <f t="shared" si="56"/>
        <v>52.700907682089884</v>
      </c>
      <c r="F436" s="74">
        <f t="shared" si="56"/>
        <v>305.60208333333333</v>
      </c>
      <c r="G436" s="74">
        <f t="shared" si="56"/>
        <v>1902.471805327616</v>
      </c>
      <c r="H436" s="74">
        <f t="shared" si="56"/>
        <v>89.955939947780678</v>
      </c>
      <c r="I436" s="55"/>
    </row>
    <row r="437" spans="1:9" ht="83.25" customHeight="1" x14ac:dyDescent="1.1499999999999999">
      <c r="A437" s="254" t="s">
        <v>138</v>
      </c>
      <c r="B437" s="254"/>
      <c r="C437" s="254"/>
      <c r="D437" s="254"/>
      <c r="E437" s="254"/>
      <c r="F437" s="254"/>
      <c r="G437" s="254"/>
      <c r="H437" s="74"/>
      <c r="I437" s="55"/>
    </row>
    <row r="438" spans="1:9" x14ac:dyDescent="1.1499999999999999">
      <c r="A438" s="254" t="s">
        <v>156</v>
      </c>
      <c r="B438" s="254"/>
      <c r="C438" s="254"/>
      <c r="D438" s="254"/>
      <c r="E438" s="254"/>
      <c r="F438" s="254"/>
      <c r="G438" s="254"/>
      <c r="H438" s="74"/>
      <c r="I438" s="55"/>
    </row>
    <row r="439" spans="1:9" ht="83.25" customHeight="1" x14ac:dyDescent="1.1499999999999999">
      <c r="A439" s="261" t="s">
        <v>102</v>
      </c>
      <c r="B439" s="254" t="s">
        <v>4</v>
      </c>
      <c r="C439" s="262" t="s">
        <v>103</v>
      </c>
      <c r="D439" s="254" t="s">
        <v>104</v>
      </c>
      <c r="E439" s="254"/>
      <c r="F439" s="254"/>
      <c r="G439" s="254" t="s">
        <v>105</v>
      </c>
      <c r="H439" s="255" t="s">
        <v>147</v>
      </c>
      <c r="I439" s="264" t="s">
        <v>192</v>
      </c>
    </row>
    <row r="440" spans="1:9" x14ac:dyDescent="1.1499999999999999">
      <c r="A440" s="261"/>
      <c r="B440" s="254"/>
      <c r="C440" s="262"/>
      <c r="D440" s="76" t="s">
        <v>106</v>
      </c>
      <c r="E440" s="76" t="s">
        <v>107</v>
      </c>
      <c r="F440" s="76" t="s">
        <v>108</v>
      </c>
      <c r="G440" s="254"/>
      <c r="H440" s="256"/>
      <c r="I440" s="265"/>
    </row>
    <row r="441" spans="1:9" x14ac:dyDescent="1.1499999999999999">
      <c r="A441" s="77">
        <v>1</v>
      </c>
      <c r="B441" s="32">
        <v>2</v>
      </c>
      <c r="C441" s="78">
        <v>3</v>
      </c>
      <c r="D441" s="32">
        <v>4</v>
      </c>
      <c r="E441" s="32">
        <v>5</v>
      </c>
      <c r="F441" s="32">
        <v>6</v>
      </c>
      <c r="G441" s="32">
        <v>7</v>
      </c>
      <c r="H441" s="62">
        <v>8</v>
      </c>
      <c r="I441" s="159">
        <v>9</v>
      </c>
    </row>
    <row r="442" spans="1:9" ht="83.25" customHeight="1" x14ac:dyDescent="1.1499999999999999">
      <c r="A442" s="254" t="s">
        <v>109</v>
      </c>
      <c r="B442" s="254"/>
      <c r="C442" s="254"/>
      <c r="D442" s="254"/>
      <c r="E442" s="254"/>
      <c r="F442" s="254"/>
      <c r="G442" s="254"/>
      <c r="H442" s="74"/>
      <c r="I442" s="55"/>
    </row>
    <row r="443" spans="1:9" ht="166.5" x14ac:dyDescent="1.1499999999999999">
      <c r="A443" s="75">
        <v>50</v>
      </c>
      <c r="B443" s="7" t="s">
        <v>62</v>
      </c>
      <c r="C443" s="35" t="s">
        <v>110</v>
      </c>
      <c r="D443" s="74">
        <v>19.52</v>
      </c>
      <c r="E443" s="74">
        <v>18.29</v>
      </c>
      <c r="F443" s="74">
        <v>42.94</v>
      </c>
      <c r="G443" s="74">
        <v>280.52</v>
      </c>
      <c r="H443" s="74">
        <v>0.35</v>
      </c>
      <c r="I443" s="63">
        <v>95.89</v>
      </c>
    </row>
    <row r="444" spans="1:9" ht="162.75" customHeight="1" x14ac:dyDescent="1.1499999999999999">
      <c r="A444" s="185">
        <v>52</v>
      </c>
      <c r="B444" s="7" t="s">
        <v>186</v>
      </c>
      <c r="C444" s="107" t="s">
        <v>122</v>
      </c>
      <c r="D444" s="115">
        <v>1.1000000000000001</v>
      </c>
      <c r="E444" s="115">
        <v>6</v>
      </c>
      <c r="F444" s="115">
        <v>5.5</v>
      </c>
      <c r="G444" s="115">
        <v>80</v>
      </c>
      <c r="H444" s="115">
        <v>57.45</v>
      </c>
      <c r="I444" s="63">
        <v>40.49</v>
      </c>
    </row>
    <row r="445" spans="1:9" x14ac:dyDescent="1.1499999999999999">
      <c r="A445" s="123">
        <v>62</v>
      </c>
      <c r="B445" s="7" t="s">
        <v>185</v>
      </c>
      <c r="C445" s="35" t="s">
        <v>110</v>
      </c>
      <c r="D445" s="122">
        <v>0.16</v>
      </c>
      <c r="E445" s="122">
        <v>0.16</v>
      </c>
      <c r="F445" s="122">
        <v>18.89</v>
      </c>
      <c r="G445" s="122">
        <v>79</v>
      </c>
      <c r="H445" s="124">
        <v>4</v>
      </c>
      <c r="I445" s="63">
        <v>9.81</v>
      </c>
    </row>
    <row r="446" spans="1:9" ht="166.5" x14ac:dyDescent="1.1499999999999999">
      <c r="A446" s="75" t="s">
        <v>41</v>
      </c>
      <c r="B446" s="7" t="s">
        <v>42</v>
      </c>
      <c r="C446" s="75">
        <v>60</v>
      </c>
      <c r="D446" s="74">
        <v>4.8</v>
      </c>
      <c r="E446" s="74">
        <v>0.09</v>
      </c>
      <c r="F446" s="74">
        <v>24.06</v>
      </c>
      <c r="G446" s="74">
        <v>124.8</v>
      </c>
      <c r="H446" s="74">
        <v>0</v>
      </c>
      <c r="I446" s="63">
        <v>5.54</v>
      </c>
    </row>
    <row r="447" spans="1:9" x14ac:dyDescent="1.1499999999999999">
      <c r="A447" s="75"/>
      <c r="B447" s="7" t="s">
        <v>121</v>
      </c>
      <c r="C447" s="4">
        <f t="shared" ref="C447:I447" si="57">C443+C444+C445+C446</f>
        <v>560</v>
      </c>
      <c r="D447" s="74">
        <f t="shared" si="57"/>
        <v>25.580000000000002</v>
      </c>
      <c r="E447" s="74">
        <f t="shared" si="57"/>
        <v>24.54</v>
      </c>
      <c r="F447" s="74">
        <f t="shared" si="57"/>
        <v>91.39</v>
      </c>
      <c r="G447" s="74">
        <f t="shared" si="57"/>
        <v>564.31999999999994</v>
      </c>
      <c r="H447" s="74">
        <f t="shared" si="57"/>
        <v>61.800000000000004</v>
      </c>
      <c r="I447" s="167">
        <f t="shared" si="57"/>
        <v>151.72999999999999</v>
      </c>
    </row>
    <row r="448" spans="1:9" x14ac:dyDescent="1.1499999999999999">
      <c r="A448" s="254" t="s">
        <v>111</v>
      </c>
      <c r="B448" s="254"/>
      <c r="C448" s="254"/>
      <c r="D448" s="255"/>
      <c r="E448" s="255"/>
      <c r="F448" s="255"/>
      <c r="G448" s="255"/>
      <c r="H448" s="108"/>
      <c r="I448" s="55"/>
    </row>
    <row r="449" spans="1:9" ht="83.25" customHeight="1" x14ac:dyDescent="1.1499999999999999">
      <c r="A449" s="123">
        <v>84</v>
      </c>
      <c r="B449" s="7" t="s">
        <v>174</v>
      </c>
      <c r="C449" s="107" t="s">
        <v>122</v>
      </c>
      <c r="D449" s="115">
        <v>1.72</v>
      </c>
      <c r="E449" s="115">
        <v>7.83</v>
      </c>
      <c r="F449" s="115">
        <v>8.51</v>
      </c>
      <c r="G449" s="115">
        <v>105.25</v>
      </c>
      <c r="H449" s="115">
        <v>4.3</v>
      </c>
      <c r="I449" s="63">
        <v>30.82</v>
      </c>
    </row>
    <row r="450" spans="1:9" ht="99" customHeight="1" x14ac:dyDescent="1.1499999999999999">
      <c r="A450" s="128">
        <v>101</v>
      </c>
      <c r="B450" s="7" t="s">
        <v>175</v>
      </c>
      <c r="C450" s="107" t="s">
        <v>126</v>
      </c>
      <c r="D450" s="115">
        <v>4.17</v>
      </c>
      <c r="E450" s="115">
        <v>5.8</v>
      </c>
      <c r="F450" s="115">
        <v>19.63</v>
      </c>
      <c r="G450" s="115">
        <v>143.93</v>
      </c>
      <c r="H450" s="115">
        <v>7.9</v>
      </c>
      <c r="I450" s="63">
        <v>27.8</v>
      </c>
    </row>
    <row r="451" spans="1:9" ht="166.5" x14ac:dyDescent="1.1499999999999999">
      <c r="A451" s="123">
        <v>16</v>
      </c>
      <c r="B451" s="7" t="s">
        <v>90</v>
      </c>
      <c r="C451" s="126">
        <v>100</v>
      </c>
      <c r="D451" s="106">
        <v>15.68</v>
      </c>
      <c r="E451" s="106">
        <v>12.51</v>
      </c>
      <c r="F451" s="106">
        <v>11.9</v>
      </c>
      <c r="G451" s="106">
        <v>245</v>
      </c>
      <c r="H451" s="106">
        <v>1.04</v>
      </c>
      <c r="I451" s="63">
        <v>41.76</v>
      </c>
    </row>
    <row r="452" spans="1:9" x14ac:dyDescent="1.1499999999999999">
      <c r="A452" s="221">
        <v>103</v>
      </c>
      <c r="B452" s="7" t="s">
        <v>77</v>
      </c>
      <c r="C452" s="119">
        <v>180</v>
      </c>
      <c r="D452" s="115">
        <v>6.66</v>
      </c>
      <c r="E452" s="115">
        <v>10.44</v>
      </c>
      <c r="F452" s="115">
        <v>17.64</v>
      </c>
      <c r="G452" s="115">
        <v>113.4</v>
      </c>
      <c r="H452" s="115">
        <v>28.14</v>
      </c>
      <c r="I452" s="63">
        <v>25.61</v>
      </c>
    </row>
    <row r="453" spans="1:9" ht="84" customHeight="1" x14ac:dyDescent="1.1499999999999999">
      <c r="A453" s="172">
        <v>25</v>
      </c>
      <c r="B453" s="7" t="s">
        <v>60</v>
      </c>
      <c r="C453" s="4">
        <v>200</v>
      </c>
      <c r="D453" s="171">
        <v>0.6</v>
      </c>
      <c r="E453" s="171">
        <v>0</v>
      </c>
      <c r="F453" s="171">
        <v>33</v>
      </c>
      <c r="G453" s="171">
        <v>136</v>
      </c>
      <c r="H453" s="142">
        <v>4.2</v>
      </c>
      <c r="I453" s="63">
        <v>24</v>
      </c>
    </row>
    <row r="454" spans="1:9" x14ac:dyDescent="1.1499999999999999">
      <c r="A454" s="75" t="s">
        <v>41</v>
      </c>
      <c r="B454" s="7" t="s">
        <v>5</v>
      </c>
      <c r="C454" s="75">
        <v>50</v>
      </c>
      <c r="D454" s="74">
        <v>4</v>
      </c>
      <c r="E454" s="74">
        <v>0.08</v>
      </c>
      <c r="F454" s="74">
        <v>20.05</v>
      </c>
      <c r="G454" s="74">
        <v>104</v>
      </c>
      <c r="H454" s="74">
        <v>0</v>
      </c>
      <c r="I454" s="63">
        <v>4.62</v>
      </c>
    </row>
    <row r="455" spans="1:9" x14ac:dyDescent="1.1499999999999999">
      <c r="A455" s="75" t="s">
        <v>41</v>
      </c>
      <c r="B455" s="7" t="s">
        <v>6</v>
      </c>
      <c r="C455" s="75">
        <v>30</v>
      </c>
      <c r="D455" s="74">
        <v>1.47</v>
      </c>
      <c r="E455" s="74">
        <v>0.3</v>
      </c>
      <c r="F455" s="74">
        <v>13.44</v>
      </c>
      <c r="G455" s="74">
        <v>60</v>
      </c>
      <c r="H455" s="74">
        <v>0</v>
      </c>
      <c r="I455" s="63">
        <v>2.1800000000000002</v>
      </c>
    </row>
    <row r="456" spans="1:9" x14ac:dyDescent="1.1499999999999999">
      <c r="A456" s="75"/>
      <c r="B456" s="7" t="s">
        <v>43</v>
      </c>
      <c r="C456" s="4">
        <f t="shared" ref="C456:I456" si="58">C449+C450+C451+C452+C453+C454+C455</f>
        <v>910</v>
      </c>
      <c r="D456" s="74">
        <f t="shared" si="58"/>
        <v>34.299999999999997</v>
      </c>
      <c r="E456" s="74">
        <f t="shared" si="58"/>
        <v>36.959999999999994</v>
      </c>
      <c r="F456" s="74">
        <f t="shared" si="58"/>
        <v>124.17</v>
      </c>
      <c r="G456" s="74">
        <f t="shared" si="58"/>
        <v>907.58</v>
      </c>
      <c r="H456" s="74">
        <f t="shared" si="58"/>
        <v>45.58</v>
      </c>
      <c r="I456" s="167">
        <f t="shared" si="58"/>
        <v>156.79000000000002</v>
      </c>
    </row>
    <row r="457" spans="1:9" ht="83.25" customHeight="1" x14ac:dyDescent="1.1499999999999999">
      <c r="A457" s="254" t="s">
        <v>48</v>
      </c>
      <c r="B457" s="254"/>
      <c r="C457" s="254"/>
      <c r="D457" s="254"/>
      <c r="E457" s="254"/>
      <c r="F457" s="254"/>
      <c r="G457" s="254"/>
      <c r="H457" s="74"/>
      <c r="I457" s="55"/>
    </row>
    <row r="458" spans="1:9" x14ac:dyDescent="1.1499999999999999">
      <c r="A458" s="185">
        <v>46</v>
      </c>
      <c r="B458" s="7" t="s">
        <v>49</v>
      </c>
      <c r="C458" s="185">
        <v>200</v>
      </c>
      <c r="D458" s="187">
        <v>5.8</v>
      </c>
      <c r="E458" s="187">
        <v>5</v>
      </c>
      <c r="F458" s="187">
        <v>9.6</v>
      </c>
      <c r="G458" s="187">
        <v>108</v>
      </c>
      <c r="H458" s="147">
        <v>2.74</v>
      </c>
      <c r="I458" s="63">
        <v>22.59</v>
      </c>
    </row>
    <row r="459" spans="1:9" ht="261.75" customHeight="1" x14ac:dyDescent="1.1499999999999999">
      <c r="A459" s="203">
        <v>89</v>
      </c>
      <c r="B459" s="7" t="s">
        <v>50</v>
      </c>
      <c r="C459" s="203">
        <v>50</v>
      </c>
      <c r="D459" s="201">
        <v>2.69</v>
      </c>
      <c r="E459" s="201">
        <v>3.5</v>
      </c>
      <c r="F459" s="201">
        <v>29.19</v>
      </c>
      <c r="G459" s="201">
        <v>159</v>
      </c>
      <c r="H459" s="142">
        <v>0</v>
      </c>
      <c r="I459" s="63">
        <v>12.6</v>
      </c>
    </row>
    <row r="460" spans="1:9" x14ac:dyDescent="1.1499999999999999">
      <c r="A460" s="75">
        <v>70</v>
      </c>
      <c r="B460" s="7" t="s">
        <v>40</v>
      </c>
      <c r="C460" s="75">
        <v>100</v>
      </c>
      <c r="D460" s="74">
        <v>0.4</v>
      </c>
      <c r="E460" s="74">
        <v>0.4</v>
      </c>
      <c r="F460" s="74">
        <v>9.8000000000000007</v>
      </c>
      <c r="G460" s="74">
        <v>47</v>
      </c>
      <c r="H460" s="74">
        <v>9.5</v>
      </c>
      <c r="I460" s="63">
        <v>31.68</v>
      </c>
    </row>
    <row r="461" spans="1:9" x14ac:dyDescent="1.1499999999999999">
      <c r="A461" s="75"/>
      <c r="B461" s="7" t="s">
        <v>114</v>
      </c>
      <c r="C461" s="4">
        <f t="shared" ref="C461:I461" si="59">C458+C459+C460</f>
        <v>350</v>
      </c>
      <c r="D461" s="165">
        <f t="shared" si="59"/>
        <v>8.89</v>
      </c>
      <c r="E461" s="165">
        <f t="shared" si="59"/>
        <v>8.9</v>
      </c>
      <c r="F461" s="165">
        <f t="shared" si="59"/>
        <v>48.59</v>
      </c>
      <c r="G461" s="165">
        <f t="shared" si="59"/>
        <v>314</v>
      </c>
      <c r="H461" s="165">
        <f t="shared" si="59"/>
        <v>12.24</v>
      </c>
      <c r="I461" s="167">
        <f t="shared" si="59"/>
        <v>66.87</v>
      </c>
    </row>
    <row r="462" spans="1:9" ht="83.25" customHeight="1" x14ac:dyDescent="1.1499999999999999">
      <c r="A462" s="260" t="s">
        <v>153</v>
      </c>
      <c r="B462" s="260"/>
      <c r="C462" s="260"/>
      <c r="D462" s="260"/>
      <c r="E462" s="260"/>
      <c r="F462" s="260"/>
      <c r="G462" s="260"/>
      <c r="H462" s="74"/>
      <c r="I462" s="55"/>
    </row>
    <row r="463" spans="1:9" x14ac:dyDescent="1.1499999999999999">
      <c r="A463" s="75"/>
      <c r="B463" s="7"/>
      <c r="C463" s="35"/>
      <c r="D463" s="76" t="s">
        <v>106</v>
      </c>
      <c r="E463" s="76" t="s">
        <v>107</v>
      </c>
      <c r="F463" s="76" t="s">
        <v>108</v>
      </c>
      <c r="G463" s="76" t="s">
        <v>115</v>
      </c>
      <c r="H463" s="76" t="s">
        <v>149</v>
      </c>
      <c r="I463" s="63" t="s">
        <v>191</v>
      </c>
    </row>
    <row r="464" spans="1:9" x14ac:dyDescent="1.1499999999999999">
      <c r="A464" s="75"/>
      <c r="B464" s="37" t="s">
        <v>52</v>
      </c>
      <c r="C464" s="35"/>
      <c r="D464" s="74">
        <f t="shared" ref="D464:I464" si="60">SUM(D447+D456+D461)</f>
        <v>68.77</v>
      </c>
      <c r="E464" s="74">
        <f t="shared" si="60"/>
        <v>70.399999999999991</v>
      </c>
      <c r="F464" s="74">
        <f t="shared" si="60"/>
        <v>264.14999999999998</v>
      </c>
      <c r="G464" s="74">
        <f t="shared" si="60"/>
        <v>1785.9</v>
      </c>
      <c r="H464" s="74">
        <f t="shared" si="60"/>
        <v>119.61999999999999</v>
      </c>
      <c r="I464" s="167">
        <f t="shared" si="60"/>
        <v>375.39</v>
      </c>
    </row>
    <row r="465" spans="1:9" ht="165" x14ac:dyDescent="1.1499999999999999">
      <c r="A465" s="75"/>
      <c r="B465" s="37" t="s">
        <v>116</v>
      </c>
      <c r="C465" s="35"/>
      <c r="D465" s="74">
        <v>67.5</v>
      </c>
      <c r="E465" s="74">
        <v>69</v>
      </c>
      <c r="F465" s="74">
        <v>287.25</v>
      </c>
      <c r="G465" s="74">
        <v>2040</v>
      </c>
      <c r="H465" s="74">
        <v>52.5</v>
      </c>
      <c r="I465" s="55"/>
    </row>
    <row r="466" spans="1:9" ht="165" x14ac:dyDescent="1.1499999999999999">
      <c r="A466" s="77"/>
      <c r="B466" s="79" t="s">
        <v>117</v>
      </c>
      <c r="C466" s="76"/>
      <c r="D466" s="74">
        <f>D464*100/D465</f>
        <v>101.88148148148149</v>
      </c>
      <c r="E466" s="74">
        <f>E464*100/E465</f>
        <v>102.02898550724636</v>
      </c>
      <c r="F466" s="74">
        <f>F464*100/F465</f>
        <v>91.958224543080931</v>
      </c>
      <c r="G466" s="74">
        <f>G464*100/G465</f>
        <v>87.544117647058826</v>
      </c>
      <c r="H466" s="74">
        <f>H464*100/H465</f>
        <v>227.84761904761902</v>
      </c>
      <c r="I466" s="55"/>
    </row>
    <row r="467" spans="1:9" ht="83.25" customHeight="1" x14ac:dyDescent="1.1499999999999999">
      <c r="A467" s="257" t="s">
        <v>141</v>
      </c>
      <c r="B467" s="258"/>
      <c r="C467" s="258"/>
      <c r="D467" s="258"/>
      <c r="E467" s="258"/>
      <c r="F467" s="258"/>
      <c r="G467" s="259"/>
      <c r="H467" s="74"/>
    </row>
    <row r="468" spans="1:9" ht="83.25" customHeight="1" x14ac:dyDescent="1.1499999999999999">
      <c r="A468" s="274"/>
      <c r="B468" s="275"/>
      <c r="C468" s="276"/>
      <c r="D468" s="257" t="s">
        <v>104</v>
      </c>
      <c r="E468" s="258"/>
      <c r="F468" s="259"/>
      <c r="G468" s="255" t="s">
        <v>105</v>
      </c>
      <c r="H468" s="255" t="s">
        <v>148</v>
      </c>
    </row>
    <row r="469" spans="1:9" x14ac:dyDescent="1.1499999999999999">
      <c r="A469" s="277"/>
      <c r="B469" s="278"/>
      <c r="C469" s="279"/>
      <c r="D469" s="76" t="s">
        <v>106</v>
      </c>
      <c r="E469" s="76" t="s">
        <v>107</v>
      </c>
      <c r="F469" s="76" t="s">
        <v>108</v>
      </c>
      <c r="G469" s="256"/>
      <c r="H469" s="256"/>
    </row>
    <row r="470" spans="1:9" x14ac:dyDescent="1.1499999999999999">
      <c r="A470" s="253" t="s">
        <v>157</v>
      </c>
      <c r="B470" s="253"/>
      <c r="C470" s="253"/>
      <c r="D470" s="8">
        <f>D29+D61+D91+D122+D153+D185+D217+D248+D280+D310+D343+D372+D402+D434+D464</f>
        <v>1036.6500000000001</v>
      </c>
      <c r="E470" s="8">
        <f>E29+E61+E91+E122+E153+E185+E217+E248+E280+E310+E343+E372+E402+E434+E464</f>
        <v>1020.2099999999999</v>
      </c>
      <c r="F470" s="8">
        <f>F29+F61+F91+F122+F153+F185+F217+F248+F280+F310+F343+F372+F402+F434+F464</f>
        <v>4202.0700000000006</v>
      </c>
      <c r="G470" s="8">
        <f>G29+G61+G91+G122+G153+G185+G217+G248+G280+G310+G343+G372+G402+G434+G464</f>
        <v>29915.829999999998</v>
      </c>
      <c r="H470" s="64">
        <f>H29+H61+H91+H122+H153+H185+H217+H248+H280+H310+H343+H372+H402+H434+H464</f>
        <v>1489.2499999999998</v>
      </c>
    </row>
    <row r="471" spans="1:9" x14ac:dyDescent="1.1499999999999999">
      <c r="A471" s="253" t="s">
        <v>98</v>
      </c>
      <c r="B471" s="253"/>
      <c r="C471" s="253"/>
      <c r="D471" s="8">
        <f>D470/15</f>
        <v>69.11</v>
      </c>
      <c r="E471" s="74">
        <f t="shared" ref="E471:H471" si="61">E470/15</f>
        <v>68.013999999999996</v>
      </c>
      <c r="F471" s="74">
        <f t="shared" si="61"/>
        <v>280.13800000000003</v>
      </c>
      <c r="G471" s="74">
        <f t="shared" si="61"/>
        <v>1994.3886666666665</v>
      </c>
      <c r="H471" s="74">
        <f t="shared" si="61"/>
        <v>99.283333333333317</v>
      </c>
    </row>
    <row r="472" spans="1:9" x14ac:dyDescent="1.1499999999999999">
      <c r="A472" s="253" t="s">
        <v>128</v>
      </c>
      <c r="B472" s="253"/>
      <c r="C472" s="253"/>
      <c r="D472" s="8">
        <v>1</v>
      </c>
      <c r="E472" s="8">
        <f>E471/D471</f>
        <v>0.98414122413543625</v>
      </c>
      <c r="F472" s="8">
        <f>F471/D471</f>
        <v>4.0535088988568955</v>
      </c>
      <c r="G472" s="8"/>
      <c r="H472" s="58"/>
    </row>
    <row r="473" spans="1:9" x14ac:dyDescent="1.1499999999999999">
      <c r="A473" s="253" t="s">
        <v>116</v>
      </c>
      <c r="B473" s="253"/>
      <c r="C473" s="253"/>
      <c r="D473" s="8">
        <v>67.5</v>
      </c>
      <c r="E473" s="8">
        <v>69</v>
      </c>
      <c r="F473" s="8">
        <v>287.25</v>
      </c>
      <c r="G473" s="8">
        <v>2040</v>
      </c>
      <c r="H473" s="58">
        <v>52.5</v>
      </c>
    </row>
    <row r="474" spans="1:9" x14ac:dyDescent="1.1499999999999999">
      <c r="A474" s="253" t="s">
        <v>117</v>
      </c>
      <c r="B474" s="253"/>
      <c r="C474" s="253"/>
      <c r="D474" s="8">
        <f>D471*100/D473</f>
        <v>102.38518518518518</v>
      </c>
      <c r="E474" s="8">
        <f>E471*100/E473</f>
        <v>98.571014492753619</v>
      </c>
      <c r="F474" s="8">
        <f>F471*100/F473</f>
        <v>97.524107919930387</v>
      </c>
      <c r="G474" s="8">
        <f>G471*100/G473</f>
        <v>97.764150326797377</v>
      </c>
      <c r="H474" s="64">
        <f>H471*100/H473</f>
        <v>189.11111111111109</v>
      </c>
    </row>
    <row r="475" spans="1:9" x14ac:dyDescent="1.1499999999999999">
      <c r="A475" s="1"/>
      <c r="B475" s="1"/>
      <c r="C475" s="1"/>
      <c r="D475" s="1"/>
      <c r="E475" s="1"/>
      <c r="F475" s="1"/>
      <c r="G475" s="1"/>
    </row>
    <row r="476" spans="1:9" x14ac:dyDescent="1.1499999999999999">
      <c r="A476" s="29"/>
      <c r="B476" s="29" t="s">
        <v>129</v>
      </c>
      <c r="C476" s="29"/>
      <c r="D476" s="29"/>
      <c r="E476" s="29"/>
      <c r="F476" s="29"/>
      <c r="G476" s="29"/>
    </row>
    <row r="477" spans="1:9" x14ac:dyDescent="1.1499999999999999">
      <c r="A477" s="29"/>
      <c r="B477" s="29" t="s">
        <v>130</v>
      </c>
      <c r="C477" s="29"/>
      <c r="D477" s="29"/>
      <c r="E477" s="29"/>
      <c r="F477" s="29"/>
      <c r="G477" s="29"/>
    </row>
    <row r="478" spans="1:9" x14ac:dyDescent="1.1499999999999999">
      <c r="A478" s="29"/>
      <c r="B478" s="29" t="s">
        <v>131</v>
      </c>
      <c r="C478" s="29"/>
      <c r="D478" s="29"/>
      <c r="E478" s="29"/>
      <c r="F478" s="29"/>
      <c r="G478" s="29"/>
    </row>
    <row r="479" spans="1:9" x14ac:dyDescent="1.1499999999999999">
      <c r="A479" s="1"/>
      <c r="B479" s="1"/>
      <c r="C479" s="40" t="s">
        <v>132</v>
      </c>
      <c r="D479" s="40" t="s">
        <v>133</v>
      </c>
      <c r="E479" s="40" t="s">
        <v>134</v>
      </c>
      <c r="F479" s="40" t="s">
        <v>135</v>
      </c>
      <c r="G479" s="1"/>
    </row>
    <row r="480" spans="1:9" x14ac:dyDescent="1.1499999999999999">
      <c r="A480" s="1"/>
      <c r="B480" s="1"/>
      <c r="C480" s="40"/>
      <c r="D480" s="41">
        <v>25</v>
      </c>
      <c r="E480" s="41">
        <v>35</v>
      </c>
      <c r="F480" s="41">
        <v>15</v>
      </c>
      <c r="G480" s="1"/>
    </row>
    <row r="481" spans="1:7" x14ac:dyDescent="1.1499999999999999">
      <c r="A481" s="1"/>
      <c r="B481" s="1"/>
      <c r="C481" s="41">
        <v>1</v>
      </c>
      <c r="D481" s="40">
        <f>G13*100/2720</f>
        <v>29.249264705882354</v>
      </c>
      <c r="E481" s="40">
        <f>G21*100/2720</f>
        <v>36.049632352941174</v>
      </c>
      <c r="F481" s="40">
        <f>G26*100/2720</f>
        <v>11.856617647058824</v>
      </c>
      <c r="G481" s="1"/>
    </row>
    <row r="482" spans="1:7" x14ac:dyDescent="1.1499999999999999">
      <c r="A482" s="1"/>
      <c r="B482" s="1"/>
      <c r="C482" s="41">
        <v>2</v>
      </c>
      <c r="D482" s="40">
        <f>G44*100/2720</f>
        <v>25.546323529411758</v>
      </c>
      <c r="E482" s="40">
        <f>G53*100/2720</f>
        <v>33.320220588235294</v>
      </c>
      <c r="F482" s="40">
        <f>G58*100/2720</f>
        <v>11.176470588235293</v>
      </c>
      <c r="G482" s="1"/>
    </row>
    <row r="483" spans="1:7" x14ac:dyDescent="1.1499999999999999">
      <c r="A483" s="1"/>
      <c r="B483" s="1"/>
      <c r="C483" s="41">
        <v>3</v>
      </c>
      <c r="D483" s="40">
        <f>G74*75/G91</f>
        <v>24.240676559207017</v>
      </c>
      <c r="E483" s="40">
        <f>G83*100/2720</f>
        <v>34.618749999999999</v>
      </c>
      <c r="F483" s="40">
        <f>G88*100/2720</f>
        <v>11.544117647058824</v>
      </c>
      <c r="G483" s="1"/>
    </row>
    <row r="484" spans="1:7" x14ac:dyDescent="1.1499999999999999">
      <c r="A484" s="1"/>
      <c r="B484" s="1"/>
      <c r="C484" s="41">
        <v>4</v>
      </c>
      <c r="D484" s="40">
        <f>G106*100/2720</f>
        <v>26.523161764705883</v>
      </c>
      <c r="E484" s="40">
        <f>G114*100/2720</f>
        <v>40.506985294117648</v>
      </c>
      <c r="F484" s="40">
        <f>G119*100/2720</f>
        <v>13.823529411764707</v>
      </c>
      <c r="G484" s="1"/>
    </row>
    <row r="485" spans="1:7" x14ac:dyDescent="1.1499999999999999">
      <c r="A485" s="1"/>
      <c r="B485" s="1"/>
      <c r="C485" s="41">
        <v>5</v>
      </c>
      <c r="D485" s="40">
        <f>G136*100/2720</f>
        <v>27.494852941176465</v>
      </c>
      <c r="E485" s="40">
        <f>G145*100/2720</f>
        <v>37.625000000000007</v>
      </c>
      <c r="F485" s="40">
        <f>G150*100/2720</f>
        <v>10.992647058823529</v>
      </c>
      <c r="G485" s="1"/>
    </row>
    <row r="486" spans="1:7" x14ac:dyDescent="1.1499999999999999">
      <c r="A486" s="1"/>
      <c r="B486" s="1"/>
      <c r="C486" s="41" t="s">
        <v>136</v>
      </c>
      <c r="D486" s="73">
        <f>D481+D482+D483+D484+D485</f>
        <v>133.0542795003835</v>
      </c>
      <c r="E486" s="73">
        <f t="shared" ref="E486:F486" si="62">E481+E482+E483+E484+E485</f>
        <v>182.12058823529412</v>
      </c>
      <c r="F486" s="73">
        <f t="shared" si="62"/>
        <v>59.393382352941181</v>
      </c>
      <c r="G486" s="1"/>
    </row>
    <row r="487" spans="1:7" x14ac:dyDescent="1.1499999999999999">
      <c r="A487" s="1"/>
      <c r="B487" s="1"/>
      <c r="C487" s="41" t="s">
        <v>137</v>
      </c>
      <c r="D487" s="42">
        <f>D486/5</f>
        <v>26.6108559000767</v>
      </c>
      <c r="E487" s="42">
        <f t="shared" ref="E487:F487" si="63">E486/5</f>
        <v>36.424117647058821</v>
      </c>
      <c r="F487" s="42">
        <f t="shared" si="63"/>
        <v>11.878676470588236</v>
      </c>
      <c r="G487" s="1"/>
    </row>
    <row r="488" spans="1:7" x14ac:dyDescent="1.1499999999999999">
      <c r="A488" s="1"/>
      <c r="B488" s="1"/>
      <c r="C488" s="41">
        <v>6</v>
      </c>
      <c r="D488" s="42">
        <f>G167*100/2720</f>
        <v>23.699632352941173</v>
      </c>
      <c r="E488" s="42">
        <f>G177*100/2720</f>
        <v>38.705882352941174</v>
      </c>
      <c r="F488" s="42">
        <f>G182*100/2720</f>
        <v>11.323529411764707</v>
      </c>
      <c r="G488" s="1"/>
    </row>
    <row r="489" spans="1:7" x14ac:dyDescent="1.1499999999999999">
      <c r="A489" s="1"/>
      <c r="B489" s="1"/>
      <c r="C489" s="41">
        <v>7</v>
      </c>
      <c r="D489" s="40">
        <f>G200*100/2720</f>
        <v>29.286029411764705</v>
      </c>
      <c r="E489" s="40">
        <f>G209*100/2720</f>
        <v>27.877941176470589</v>
      </c>
      <c r="F489" s="40">
        <f>G214*100/2720</f>
        <v>11.930147058823529</v>
      </c>
      <c r="G489" s="1"/>
    </row>
    <row r="490" spans="1:7" x14ac:dyDescent="1.1499999999999999">
      <c r="A490" s="1"/>
      <c r="B490" s="1"/>
      <c r="C490" s="41">
        <v>8</v>
      </c>
      <c r="D490" s="40">
        <f>G231*100/2720</f>
        <v>21.55147058823529</v>
      </c>
      <c r="E490" s="40">
        <f>G240*100/2720</f>
        <v>35.690808823529409</v>
      </c>
      <c r="F490" s="40">
        <f>G245*100/2720</f>
        <v>12.720588235294118</v>
      </c>
      <c r="G490" s="1"/>
    </row>
    <row r="491" spans="1:7" x14ac:dyDescent="1.1499999999999999">
      <c r="A491" s="1"/>
      <c r="B491" s="1"/>
      <c r="C491" s="41">
        <v>9</v>
      </c>
      <c r="D491" s="40">
        <f>G263*100/2720</f>
        <v>29.058088235294111</v>
      </c>
      <c r="E491" s="40">
        <f>G272*100/2720</f>
        <v>33.690441176470586</v>
      </c>
      <c r="F491" s="40">
        <f>G277*100/2720</f>
        <v>12.573529411764707</v>
      </c>
      <c r="G491" s="1"/>
    </row>
    <row r="492" spans="1:7" x14ac:dyDescent="1.1499999999999999">
      <c r="A492" s="1"/>
      <c r="B492" s="1"/>
      <c r="C492" s="41">
        <v>10</v>
      </c>
      <c r="D492" s="40">
        <f>G294*100/2720</f>
        <v>22.083823529411763</v>
      </c>
      <c r="E492" s="40">
        <f>G302*100/2720</f>
        <v>32.744852941176475</v>
      </c>
      <c r="F492" s="40">
        <f>G307*100/2720</f>
        <v>12.720588235294118</v>
      </c>
      <c r="G492" s="1"/>
    </row>
    <row r="493" spans="1:7" x14ac:dyDescent="1.1499999999999999">
      <c r="A493" s="1"/>
      <c r="B493" s="1"/>
      <c r="C493" s="41" t="s">
        <v>136</v>
      </c>
      <c r="D493" s="73">
        <f>SUM(D488:D492)</f>
        <v>125.67904411764704</v>
      </c>
      <c r="E493" s="73">
        <f t="shared" ref="E493" si="64">SUM(E488:E492)</f>
        <v>168.70992647058824</v>
      </c>
      <c r="F493" s="73">
        <f>SUM(F488:F492)</f>
        <v>61.268382352941174</v>
      </c>
      <c r="G493" s="1"/>
    </row>
    <row r="494" spans="1:7" x14ac:dyDescent="1.1499999999999999">
      <c r="A494" s="1"/>
      <c r="B494" s="1"/>
      <c r="C494" s="41" t="s">
        <v>137</v>
      </c>
      <c r="D494" s="73">
        <f>D493/5</f>
        <v>25.135808823529409</v>
      </c>
      <c r="E494" s="73">
        <f t="shared" ref="E494:F494" si="65">E493/5</f>
        <v>33.741985294117647</v>
      </c>
      <c r="F494" s="73">
        <f t="shared" si="65"/>
        <v>12.253676470588236</v>
      </c>
      <c r="G494" s="1"/>
    </row>
    <row r="495" spans="1:7" x14ac:dyDescent="1.1499999999999999">
      <c r="A495" s="1"/>
      <c r="B495" s="1"/>
      <c r="C495" s="41">
        <v>11</v>
      </c>
      <c r="D495" s="40">
        <f>G325*100/2720</f>
        <v>30.398161764705883</v>
      </c>
      <c r="E495" s="40">
        <f>G335*100/2720</f>
        <v>46.880882352941171</v>
      </c>
      <c r="F495" s="40">
        <f>G340*100/2720</f>
        <v>12.573529411764707</v>
      </c>
      <c r="G495" s="1"/>
    </row>
    <row r="496" spans="1:7" x14ac:dyDescent="1.1499999999999999">
      <c r="A496" s="1"/>
      <c r="B496" s="1"/>
      <c r="C496" s="41">
        <v>12</v>
      </c>
      <c r="D496" s="40">
        <f>G356*100/2720</f>
        <v>34.584558823529413</v>
      </c>
      <c r="E496" s="73">
        <f>G336*100/2720</f>
        <v>0</v>
      </c>
      <c r="F496" s="40">
        <f>G369*100/2720</f>
        <v>12.977941176470589</v>
      </c>
      <c r="G496" s="1"/>
    </row>
    <row r="497" spans="1:11" x14ac:dyDescent="1.1499999999999999">
      <c r="A497" s="1"/>
      <c r="B497" s="1"/>
      <c r="C497" s="41">
        <v>13</v>
      </c>
      <c r="D497" s="73">
        <f>G385*100/2720</f>
        <v>19.773897058823529</v>
      </c>
      <c r="E497" s="73">
        <f>G394*100/2720</f>
        <v>30.906985294117646</v>
      </c>
      <c r="F497" s="40">
        <f>G399*100/2720</f>
        <v>13.272058823529411</v>
      </c>
      <c r="G497" s="1"/>
    </row>
    <row r="498" spans="1:11" x14ac:dyDescent="1.1499999999999999">
      <c r="A498" s="1"/>
      <c r="B498" s="1"/>
      <c r="C498" s="41">
        <v>14</v>
      </c>
      <c r="D498" s="73">
        <f>G417*100/2720</f>
        <v>29.42573529411764</v>
      </c>
      <c r="E498" s="73">
        <f>G426*100/2720</f>
        <v>0</v>
      </c>
      <c r="F498" s="42">
        <f>G431*100/2720</f>
        <v>0</v>
      </c>
      <c r="G498" s="1"/>
    </row>
    <row r="499" spans="1:11" x14ac:dyDescent="1.1499999999999999">
      <c r="A499" s="1"/>
      <c r="B499" s="1"/>
      <c r="C499" s="41">
        <v>15</v>
      </c>
      <c r="D499" s="73">
        <f>G447*100/2720</f>
        <v>20.747058823529407</v>
      </c>
      <c r="E499" s="73">
        <f>G456*100/2720</f>
        <v>33.366911764705883</v>
      </c>
      <c r="F499" s="73">
        <f>G461*100/2720</f>
        <v>11.544117647058824</v>
      </c>
      <c r="G499" s="1"/>
      <c r="H499" s="6"/>
    </row>
    <row r="500" spans="1:11" x14ac:dyDescent="1.1499999999999999">
      <c r="A500" s="12"/>
      <c r="B500" s="1"/>
      <c r="C500" s="41" t="s">
        <v>136</v>
      </c>
      <c r="D500" s="73">
        <f>D495+D496+D497+D498+D499</f>
        <v>134.92941176470586</v>
      </c>
      <c r="E500" s="73">
        <f t="shared" ref="E500:F500" si="66">E495+E496+E497+E498+E499</f>
        <v>111.15477941176471</v>
      </c>
      <c r="F500" s="73">
        <f t="shared" si="66"/>
        <v>50.367647058823536</v>
      </c>
      <c r="G500" s="1"/>
      <c r="H500" s="6"/>
    </row>
    <row r="501" spans="1:11" x14ac:dyDescent="1.1499999999999999">
      <c r="A501" s="12"/>
      <c r="B501" s="1"/>
      <c r="C501" s="41" t="s">
        <v>137</v>
      </c>
      <c r="D501" s="42">
        <f>D500/5</f>
        <v>26.985882352941172</v>
      </c>
      <c r="E501" s="42">
        <f t="shared" ref="E501:F501" si="67">E500/5</f>
        <v>22.230955882352941</v>
      </c>
      <c r="F501" s="42">
        <f t="shared" si="67"/>
        <v>10.073529411764707</v>
      </c>
      <c r="G501" s="1"/>
      <c r="H501" s="6"/>
    </row>
    <row r="502" spans="1:11" x14ac:dyDescent="1.1499999999999999">
      <c r="A502" s="12"/>
      <c r="B502" s="1"/>
      <c r="C502" s="54"/>
      <c r="D502" s="1"/>
      <c r="E502" s="1"/>
      <c r="F502" s="1"/>
      <c r="G502" s="1"/>
      <c r="H502" s="165" t="s">
        <v>196</v>
      </c>
      <c r="I502" s="55" t="s">
        <v>197</v>
      </c>
    </row>
    <row r="503" spans="1:11" x14ac:dyDescent="1.1499999999999999">
      <c r="B503" s="55" t="s">
        <v>193</v>
      </c>
      <c r="H503" s="165">
        <v>117.04</v>
      </c>
      <c r="I503" s="166">
        <f>(I13+I44+I74+I106+I136+I167+I200+I231+I263+I294+I325+I356+I385+I417+I447)/15</f>
        <v>122.08799999999999</v>
      </c>
    </row>
    <row r="504" spans="1:11" x14ac:dyDescent="1.1499999999999999">
      <c r="B504" s="55" t="s">
        <v>194</v>
      </c>
      <c r="H504" s="165">
        <v>175.54</v>
      </c>
      <c r="I504" s="170">
        <f>(I21+I53+I83+I114+I145+I177+I209+I240+I272+I302+I335+I364+I394+I425+I456)/15</f>
        <v>169.92333333333335</v>
      </c>
    </row>
    <row r="505" spans="1:11" ht="83.25" customHeight="1" x14ac:dyDescent="1.1499999999999999">
      <c r="B505" s="55" t="s">
        <v>195</v>
      </c>
      <c r="H505" s="165">
        <v>87.77</v>
      </c>
      <c r="I505" s="170">
        <f>(I26+I58+I88+I119+I150+I182+I214+I245+I277+I307+I340+I369+I399+I430+I461)/15</f>
        <v>67.572666666666663</v>
      </c>
    </row>
    <row r="506" spans="1:11" x14ac:dyDescent="1.1499999999999999">
      <c r="A506" s="12"/>
      <c r="B506" s="1"/>
      <c r="C506" s="54"/>
      <c r="D506" s="1"/>
      <c r="E506" s="1"/>
      <c r="F506" s="1"/>
      <c r="G506" s="1"/>
      <c r="H506" s="6"/>
    </row>
    <row r="507" spans="1:11" x14ac:dyDescent="1.1499999999999999">
      <c r="A507" s="12"/>
      <c r="B507" s="1"/>
      <c r="C507" s="54"/>
      <c r="D507" s="1"/>
      <c r="E507" s="1"/>
      <c r="F507" s="1"/>
      <c r="G507" s="1"/>
      <c r="H507" s="6"/>
    </row>
    <row r="508" spans="1:11" x14ac:dyDescent="1.1499999999999999">
      <c r="A508" s="12"/>
      <c r="B508" s="1"/>
      <c r="C508" s="54"/>
      <c r="D508" s="1"/>
      <c r="E508" s="1"/>
      <c r="F508" s="1"/>
      <c r="G508" s="1"/>
      <c r="H508" s="6"/>
    </row>
    <row r="509" spans="1:11" x14ac:dyDescent="1.1499999999999999">
      <c r="A509" s="12"/>
      <c r="B509" s="1"/>
      <c r="C509" s="54"/>
      <c r="D509" s="1"/>
      <c r="E509" s="1"/>
      <c r="F509" s="1"/>
      <c r="G509" s="1"/>
      <c r="H509" s="6"/>
    </row>
    <row r="510" spans="1:11" x14ac:dyDescent="1.1499999999999999">
      <c r="A510" s="12"/>
      <c r="B510" s="1"/>
      <c r="C510" s="54"/>
      <c r="D510" s="1"/>
      <c r="E510" s="1"/>
      <c r="F510" s="1"/>
      <c r="G510" s="1"/>
      <c r="H510" s="6"/>
    </row>
    <row r="511" spans="1:11" x14ac:dyDescent="1.1499999999999999">
      <c r="A511" s="12"/>
      <c r="B511" s="1"/>
      <c r="C511" s="54"/>
      <c r="D511" s="1"/>
      <c r="E511" s="1"/>
      <c r="F511" s="1"/>
      <c r="G511" s="1"/>
      <c r="H511" s="6"/>
    </row>
    <row r="512" spans="1:11" s="34" customFormat="1" x14ac:dyDescent="1.1499999999999999">
      <c r="A512" s="12"/>
      <c r="B512" s="1"/>
      <c r="C512" s="54"/>
      <c r="D512" s="1"/>
      <c r="E512" s="1"/>
      <c r="F512" s="1"/>
      <c r="G512" s="1"/>
      <c r="H512" s="6"/>
      <c r="I512" s="19"/>
      <c r="J512" s="19"/>
      <c r="K512" s="19"/>
    </row>
    <row r="513" spans="1:11" x14ac:dyDescent="1.1499999999999999">
      <c r="A513" s="12"/>
      <c r="B513" s="1"/>
      <c r="C513" s="54"/>
      <c r="D513" s="1"/>
      <c r="E513" s="1"/>
      <c r="F513" s="1"/>
      <c r="G513" s="1"/>
      <c r="H513" s="6"/>
      <c r="I513" s="1"/>
      <c r="J513" s="1"/>
      <c r="K513" s="1"/>
    </row>
    <row r="514" spans="1:11" x14ac:dyDescent="1.1499999999999999">
      <c r="A514" s="12"/>
      <c r="B514" s="1"/>
      <c r="C514" s="54"/>
      <c r="D514" s="1"/>
      <c r="E514" s="1"/>
      <c r="F514" s="1"/>
      <c r="G514" s="1"/>
      <c r="H514" s="6"/>
      <c r="I514" s="1"/>
      <c r="J514" s="1"/>
      <c r="K514" s="1"/>
    </row>
    <row r="515" spans="1:11" x14ac:dyDescent="1.1499999999999999">
      <c r="A515" s="12"/>
      <c r="B515" s="1"/>
      <c r="C515" s="54"/>
      <c r="D515" s="1"/>
      <c r="E515" s="1"/>
      <c r="F515" s="1"/>
      <c r="G515" s="1"/>
      <c r="H515" s="6"/>
      <c r="I515" s="1"/>
      <c r="J515" s="1"/>
      <c r="K515" s="1"/>
    </row>
    <row r="516" spans="1:11" x14ac:dyDescent="1.1499999999999999">
      <c r="A516" s="1"/>
      <c r="B516" s="1"/>
      <c r="C516" s="1"/>
      <c r="D516" s="1"/>
      <c r="E516" s="1"/>
      <c r="F516" s="1"/>
      <c r="G516" s="1"/>
      <c r="H516" s="6"/>
      <c r="I516" s="1"/>
      <c r="J516" s="1"/>
      <c r="K516" s="1"/>
    </row>
    <row r="517" spans="1:11" x14ac:dyDescent="1.1499999999999999">
      <c r="A517" s="1"/>
      <c r="B517" s="1"/>
      <c r="C517" s="1"/>
      <c r="D517" s="1"/>
      <c r="E517" s="1"/>
      <c r="F517" s="1"/>
      <c r="G517" s="1"/>
      <c r="H517" s="6"/>
      <c r="I517" s="1"/>
      <c r="J517" s="1"/>
      <c r="K517" s="1"/>
    </row>
    <row r="518" spans="1:11" x14ac:dyDescent="1.1499999999999999">
      <c r="A518" s="1"/>
      <c r="B518" s="1"/>
      <c r="C518" s="1"/>
      <c r="D518" s="1"/>
      <c r="E518" s="1"/>
      <c r="F518" s="1"/>
      <c r="G518" s="1"/>
      <c r="H518" s="6"/>
      <c r="I518" s="1"/>
      <c r="J518" s="1"/>
      <c r="K518" s="1"/>
    </row>
    <row r="519" spans="1:11" x14ac:dyDescent="1.1499999999999999">
      <c r="A519" s="1"/>
      <c r="B519" s="1"/>
      <c r="C519" s="1"/>
      <c r="D519" s="1"/>
      <c r="E519" s="1"/>
      <c r="F519" s="1"/>
      <c r="G519" s="1"/>
      <c r="H519" s="6"/>
      <c r="I519" s="1"/>
      <c r="J519" s="1"/>
      <c r="K519" s="1"/>
    </row>
    <row r="520" spans="1:11" x14ac:dyDescent="1.1499999999999999">
      <c r="A520" s="1"/>
      <c r="B520" s="1"/>
      <c r="C520" s="1"/>
      <c r="D520" s="1"/>
      <c r="E520" s="1"/>
      <c r="F520" s="1"/>
      <c r="G520" s="1"/>
      <c r="H520" s="6"/>
      <c r="I520" s="1"/>
      <c r="J520" s="1"/>
      <c r="K520" s="1"/>
    </row>
    <row r="521" spans="1:11" x14ac:dyDescent="1.1499999999999999">
      <c r="A521" s="1"/>
      <c r="B521" s="1"/>
      <c r="C521" s="1"/>
      <c r="D521" s="1"/>
      <c r="E521" s="1"/>
      <c r="F521" s="1"/>
      <c r="G521" s="1"/>
      <c r="H521" s="6"/>
      <c r="I521" s="1"/>
      <c r="J521" s="1"/>
      <c r="K521" s="1"/>
    </row>
    <row r="522" spans="1:11" x14ac:dyDescent="1.1499999999999999">
      <c r="A522" s="1"/>
      <c r="B522" s="1"/>
      <c r="C522" s="1"/>
      <c r="D522" s="1"/>
      <c r="E522" s="1"/>
      <c r="F522" s="1"/>
      <c r="G522" s="1"/>
      <c r="H522" s="6"/>
      <c r="I522" s="1"/>
      <c r="J522" s="1"/>
      <c r="K522" s="1"/>
    </row>
    <row r="523" spans="1:11" x14ac:dyDescent="1.1499999999999999">
      <c r="A523" s="1"/>
      <c r="B523" s="1"/>
      <c r="C523" s="1"/>
      <c r="D523" s="1"/>
      <c r="E523" s="1"/>
      <c r="F523" s="1"/>
      <c r="G523" s="1"/>
      <c r="H523" s="6"/>
      <c r="I523" s="1"/>
      <c r="J523" s="1"/>
      <c r="K523" s="1"/>
    </row>
    <row r="524" spans="1:11" x14ac:dyDescent="1.1499999999999999">
      <c r="A524" s="1"/>
      <c r="B524" s="1"/>
      <c r="C524" s="1"/>
      <c r="D524" s="1"/>
      <c r="E524" s="1"/>
      <c r="F524" s="1"/>
      <c r="G524" s="1"/>
      <c r="H524" s="6"/>
      <c r="I524" s="1"/>
      <c r="J524" s="1"/>
      <c r="K524" s="1"/>
    </row>
    <row r="525" spans="1:11" x14ac:dyDescent="1.1499999999999999">
      <c r="A525" s="1"/>
      <c r="B525" s="1"/>
      <c r="C525" s="1"/>
      <c r="D525" s="1"/>
      <c r="E525" s="1"/>
      <c r="F525" s="1"/>
      <c r="G525" s="1"/>
      <c r="H525" s="6"/>
      <c r="I525" s="1"/>
      <c r="J525" s="1"/>
      <c r="K525" s="1"/>
    </row>
    <row r="526" spans="1:11" x14ac:dyDescent="1.1499999999999999">
      <c r="A526" s="1"/>
      <c r="B526" s="1"/>
      <c r="C526" s="1"/>
      <c r="D526" s="1"/>
      <c r="E526" s="1"/>
      <c r="F526" s="1"/>
      <c r="G526" s="1"/>
      <c r="H526" s="6"/>
      <c r="I526" s="1"/>
      <c r="J526" s="1"/>
      <c r="K526" s="1"/>
    </row>
    <row r="527" spans="1:11" x14ac:dyDescent="1.1499999999999999">
      <c r="A527" s="1"/>
      <c r="B527" s="1"/>
      <c r="C527" s="1"/>
      <c r="D527" s="1"/>
      <c r="E527" s="1"/>
      <c r="F527" s="1"/>
      <c r="G527" s="1"/>
      <c r="H527" s="6"/>
      <c r="I527" s="1"/>
      <c r="J527" s="1"/>
      <c r="K527" s="1"/>
    </row>
    <row r="528" spans="1:11" x14ac:dyDescent="1.1499999999999999">
      <c r="A528" s="1"/>
      <c r="B528" s="1"/>
      <c r="C528" s="1"/>
      <c r="D528" s="1"/>
      <c r="E528" s="1"/>
      <c r="F528" s="1"/>
      <c r="G528" s="1"/>
      <c r="H528" s="6"/>
      <c r="I528" s="1"/>
      <c r="J528" s="1"/>
      <c r="K528" s="1"/>
    </row>
    <row r="529" spans="1:11" x14ac:dyDescent="1.1499999999999999">
      <c r="A529" s="1"/>
      <c r="B529" s="1"/>
      <c r="C529" s="1"/>
      <c r="D529" s="1"/>
      <c r="E529" s="1"/>
      <c r="F529" s="1"/>
      <c r="G529" s="1"/>
      <c r="H529" s="6"/>
      <c r="I529" s="1"/>
      <c r="J529" s="1"/>
      <c r="K529" s="1"/>
    </row>
    <row r="530" spans="1:11" x14ac:dyDescent="1.1499999999999999">
      <c r="A530" s="1"/>
      <c r="B530" s="1"/>
      <c r="C530" s="1"/>
      <c r="D530" s="1"/>
      <c r="E530" s="1"/>
      <c r="F530" s="1"/>
      <c r="G530" s="1"/>
      <c r="H530" s="6"/>
      <c r="I530" s="1"/>
      <c r="J530" s="1"/>
      <c r="K530" s="1"/>
    </row>
    <row r="531" spans="1:11" x14ac:dyDescent="1.1499999999999999">
      <c r="A531" s="1"/>
      <c r="B531" s="1"/>
      <c r="C531" s="1"/>
      <c r="D531" s="1"/>
      <c r="E531" s="1"/>
      <c r="F531" s="1"/>
      <c r="G531" s="1"/>
      <c r="H531" s="6"/>
      <c r="I531" s="1"/>
      <c r="J531" s="1"/>
      <c r="K531" s="1"/>
    </row>
    <row r="532" spans="1:11" x14ac:dyDescent="1.1499999999999999">
      <c r="A532" s="1"/>
      <c r="B532" s="1"/>
      <c r="C532" s="1"/>
      <c r="D532" s="1"/>
      <c r="E532" s="1"/>
      <c r="F532" s="1"/>
      <c r="G532" s="1"/>
      <c r="H532" s="6"/>
      <c r="I532" s="1"/>
      <c r="J532" s="1"/>
      <c r="K532" s="1"/>
    </row>
    <row r="533" spans="1:11" x14ac:dyDescent="1.1499999999999999">
      <c r="A533" s="1"/>
      <c r="B533" s="1"/>
      <c r="C533" s="1"/>
      <c r="D533" s="1"/>
      <c r="E533" s="1"/>
      <c r="F533" s="1"/>
      <c r="G533" s="1"/>
      <c r="H533" s="6"/>
      <c r="I533" s="1"/>
      <c r="J533" s="1"/>
      <c r="K533" s="1"/>
    </row>
    <row r="534" spans="1:11" x14ac:dyDescent="1.1499999999999999">
      <c r="A534" s="1"/>
      <c r="B534" s="1"/>
      <c r="C534" s="1"/>
      <c r="D534" s="1"/>
      <c r="E534" s="1"/>
      <c r="F534" s="1"/>
      <c r="G534" s="1"/>
      <c r="H534" s="6"/>
      <c r="I534" s="1"/>
      <c r="J534" s="1"/>
      <c r="K534" s="1"/>
    </row>
    <row r="535" spans="1:11" x14ac:dyDescent="1.1499999999999999">
      <c r="A535" s="1"/>
      <c r="B535" s="1"/>
      <c r="C535" s="1"/>
      <c r="D535" s="1"/>
      <c r="E535" s="1"/>
      <c r="F535" s="1"/>
      <c r="G535" s="1"/>
      <c r="H535" s="6"/>
      <c r="I535" s="1"/>
      <c r="J535" s="1"/>
      <c r="K535" s="1"/>
    </row>
    <row r="536" spans="1:11" x14ac:dyDescent="1.1499999999999999">
      <c r="A536" s="1"/>
      <c r="B536" s="1"/>
      <c r="C536" s="1"/>
      <c r="D536" s="1"/>
      <c r="E536" s="1"/>
      <c r="F536" s="1"/>
      <c r="G536" s="1"/>
      <c r="H536" s="6"/>
      <c r="I536" s="1"/>
      <c r="J536" s="1"/>
      <c r="K536" s="1"/>
    </row>
    <row r="537" spans="1:11" x14ac:dyDescent="1.1499999999999999">
      <c r="A537" s="1"/>
      <c r="B537" s="1"/>
      <c r="C537" s="1"/>
      <c r="D537" s="1"/>
      <c r="E537" s="1"/>
      <c r="F537" s="1"/>
      <c r="G537" s="1"/>
      <c r="H537" s="6"/>
      <c r="I537" s="1"/>
      <c r="J537" s="1"/>
      <c r="K537" s="1"/>
    </row>
    <row r="538" spans="1:11" x14ac:dyDescent="1.1499999999999999">
      <c r="A538" s="1"/>
      <c r="B538" s="1"/>
      <c r="C538" s="1"/>
      <c r="D538" s="1"/>
      <c r="E538" s="1"/>
      <c r="F538" s="1"/>
      <c r="G538" s="1"/>
      <c r="H538" s="6"/>
      <c r="I538" s="1"/>
      <c r="J538" s="1"/>
      <c r="K538" s="1"/>
    </row>
    <row r="539" spans="1:11" x14ac:dyDescent="1.1499999999999999">
      <c r="A539" s="1"/>
      <c r="B539" s="1"/>
      <c r="C539" s="1"/>
      <c r="D539" s="1"/>
      <c r="E539" s="1"/>
      <c r="F539" s="1"/>
      <c r="G539" s="1"/>
      <c r="H539" s="6"/>
      <c r="I539" s="1"/>
      <c r="J539" s="1"/>
      <c r="K539" s="1"/>
    </row>
    <row r="540" spans="1:11" x14ac:dyDescent="1.1499999999999999">
      <c r="A540" s="1"/>
      <c r="B540" s="1"/>
      <c r="C540" s="1"/>
      <c r="D540" s="1"/>
      <c r="E540" s="1"/>
      <c r="F540" s="1"/>
      <c r="G540" s="1"/>
      <c r="H540" s="6"/>
      <c r="I540" s="1"/>
      <c r="J540" s="1"/>
      <c r="K540" s="1"/>
    </row>
    <row r="541" spans="1:11" x14ac:dyDescent="1.1499999999999999">
      <c r="A541" s="1"/>
      <c r="B541" s="1"/>
      <c r="C541" s="1"/>
      <c r="D541" s="1"/>
      <c r="E541" s="1"/>
      <c r="F541" s="1"/>
      <c r="G541" s="1"/>
      <c r="H541" s="6"/>
      <c r="I541" s="1"/>
      <c r="J541" s="1"/>
      <c r="K541" s="1"/>
    </row>
    <row r="542" spans="1:11" x14ac:dyDescent="1.1499999999999999">
      <c r="A542" s="1"/>
      <c r="B542" s="1"/>
      <c r="C542" s="1"/>
      <c r="D542" s="1"/>
      <c r="E542" s="1"/>
      <c r="F542" s="1"/>
      <c r="G542" s="1"/>
      <c r="H542" s="6"/>
      <c r="I542" s="1"/>
      <c r="J542" s="1"/>
      <c r="K542" s="1"/>
    </row>
    <row r="543" spans="1:11" x14ac:dyDescent="1.1499999999999999">
      <c r="A543" s="1"/>
      <c r="B543" s="1"/>
      <c r="C543" s="1"/>
      <c r="D543" s="1"/>
      <c r="E543" s="1"/>
      <c r="F543" s="1"/>
      <c r="G543" s="1"/>
      <c r="H543" s="6"/>
      <c r="I543" s="1"/>
      <c r="J543" s="1"/>
      <c r="K543" s="1"/>
    </row>
    <row r="544" spans="1:11" x14ac:dyDescent="1.1499999999999999">
      <c r="A544" s="1"/>
      <c r="B544" s="1"/>
      <c r="C544" s="1"/>
      <c r="D544" s="1"/>
      <c r="E544" s="1"/>
      <c r="F544" s="1"/>
      <c r="G544" s="1"/>
      <c r="H544" s="6"/>
      <c r="I544" s="1"/>
      <c r="J544" s="1"/>
      <c r="K544" s="1"/>
    </row>
    <row r="545" spans="1:11" x14ac:dyDescent="1.1499999999999999">
      <c r="A545" s="1"/>
      <c r="B545" s="1"/>
      <c r="C545" s="1"/>
      <c r="D545" s="1"/>
      <c r="E545" s="1"/>
      <c r="F545" s="1"/>
      <c r="G545" s="1"/>
      <c r="H545" s="6"/>
      <c r="I545" s="1"/>
      <c r="J545" s="1"/>
      <c r="K545" s="1"/>
    </row>
    <row r="546" spans="1:11" x14ac:dyDescent="1.1499999999999999">
      <c r="A546" s="1"/>
      <c r="B546" s="1"/>
      <c r="C546" s="1"/>
      <c r="D546" s="1"/>
      <c r="E546" s="1"/>
      <c r="F546" s="1"/>
      <c r="G546" s="1"/>
      <c r="H546" s="6"/>
      <c r="I546" s="1"/>
      <c r="J546" s="1"/>
      <c r="K546" s="1"/>
    </row>
    <row r="547" spans="1:11" x14ac:dyDescent="1.1499999999999999">
      <c r="A547" s="1"/>
      <c r="B547" s="1"/>
      <c r="C547" s="1"/>
      <c r="D547" s="1"/>
      <c r="E547" s="1"/>
      <c r="F547" s="1"/>
      <c r="G547" s="1"/>
      <c r="H547" s="6"/>
      <c r="I547" s="1"/>
      <c r="J547" s="1"/>
      <c r="K547" s="1"/>
    </row>
    <row r="548" spans="1:11" x14ac:dyDescent="1.1499999999999999">
      <c r="A548" s="1"/>
      <c r="B548" s="1"/>
      <c r="C548" s="1"/>
      <c r="D548" s="1"/>
      <c r="E548" s="1"/>
      <c r="F548" s="1"/>
      <c r="G548" s="1"/>
      <c r="H548" s="6"/>
      <c r="I548" s="1"/>
      <c r="J548" s="1"/>
      <c r="K548" s="1"/>
    </row>
    <row r="549" spans="1:11" x14ac:dyDescent="1.1499999999999999">
      <c r="A549" s="1"/>
      <c r="B549" s="1"/>
      <c r="C549" s="1"/>
      <c r="D549" s="1"/>
      <c r="E549" s="1"/>
      <c r="F549" s="1"/>
      <c r="G549" s="1"/>
      <c r="H549" s="6"/>
      <c r="I549" s="1"/>
      <c r="J549" s="1"/>
      <c r="K549" s="1"/>
    </row>
    <row r="550" spans="1:11" x14ac:dyDescent="1.1499999999999999">
      <c r="A550" s="1"/>
      <c r="B550" s="1"/>
      <c r="C550" s="1"/>
      <c r="D550" s="1"/>
      <c r="E550" s="1"/>
      <c r="F550" s="1"/>
      <c r="G550" s="1"/>
      <c r="H550" s="6"/>
      <c r="I550" s="1"/>
      <c r="J550" s="1"/>
      <c r="K550" s="1"/>
    </row>
    <row r="551" spans="1:11" x14ac:dyDescent="1.1499999999999999">
      <c r="A551" s="1"/>
      <c r="B551" s="1"/>
      <c r="C551" s="1"/>
      <c r="D551" s="1"/>
      <c r="E551" s="1"/>
      <c r="F551" s="1"/>
      <c r="G551" s="1"/>
      <c r="H551" s="6"/>
      <c r="I551" s="1"/>
      <c r="J551" s="1"/>
      <c r="K551" s="1"/>
    </row>
    <row r="552" spans="1:11" x14ac:dyDescent="1.1499999999999999">
      <c r="A552" s="1"/>
      <c r="B552" s="1"/>
      <c r="C552" s="1"/>
      <c r="D552" s="1"/>
      <c r="E552" s="1"/>
      <c r="F552" s="1"/>
      <c r="G552" s="1"/>
      <c r="H552" s="6"/>
      <c r="I552" s="1"/>
      <c r="J552" s="1"/>
      <c r="K552" s="1"/>
    </row>
    <row r="553" spans="1:11" x14ac:dyDescent="1.1499999999999999">
      <c r="A553" s="1"/>
      <c r="B553" s="1"/>
      <c r="C553" s="1"/>
      <c r="D553" s="1"/>
      <c r="E553" s="1"/>
      <c r="F553" s="1"/>
      <c r="G553" s="1"/>
      <c r="H553" s="6"/>
      <c r="I553" s="1"/>
      <c r="J553" s="1"/>
      <c r="K553" s="1"/>
    </row>
    <row r="554" spans="1:11" x14ac:dyDescent="1.1499999999999999">
      <c r="A554" s="1"/>
      <c r="B554" s="1"/>
      <c r="C554" s="1"/>
      <c r="D554" s="1"/>
      <c r="E554" s="1"/>
      <c r="F554" s="1"/>
      <c r="G554" s="1"/>
      <c r="H554" s="6"/>
      <c r="I554" s="1"/>
      <c r="J554" s="1"/>
      <c r="K554" s="1"/>
    </row>
    <row r="555" spans="1:11" x14ac:dyDescent="1.1499999999999999">
      <c r="A555" s="1"/>
      <c r="B555" s="1"/>
      <c r="C555" s="1"/>
      <c r="D555" s="1"/>
      <c r="E555" s="1"/>
      <c r="F555" s="1"/>
      <c r="G555" s="1"/>
      <c r="H555" s="6"/>
      <c r="I555" s="1"/>
      <c r="J555" s="1"/>
      <c r="K555" s="1"/>
    </row>
    <row r="556" spans="1:11" x14ac:dyDescent="1.1499999999999999">
      <c r="A556" s="1"/>
      <c r="B556" s="1"/>
      <c r="C556" s="1"/>
      <c r="D556" s="1"/>
      <c r="E556" s="1"/>
      <c r="F556" s="1"/>
      <c r="G556" s="1"/>
      <c r="H556" s="6"/>
      <c r="I556" s="1"/>
      <c r="J556" s="1"/>
      <c r="K556" s="1"/>
    </row>
    <row r="557" spans="1:11" x14ac:dyDescent="1.1499999999999999">
      <c r="A557" s="1"/>
      <c r="B557" s="1"/>
      <c r="C557" s="1"/>
      <c r="D557" s="1"/>
      <c r="E557" s="1"/>
      <c r="F557" s="1"/>
      <c r="G557" s="1"/>
      <c r="H557" s="6"/>
      <c r="I557" s="1"/>
      <c r="J557" s="1"/>
      <c r="K557" s="1"/>
    </row>
    <row r="558" spans="1:11" x14ac:dyDescent="1.1499999999999999">
      <c r="A558" s="1"/>
      <c r="B558" s="1"/>
      <c r="C558" s="1"/>
      <c r="D558" s="1"/>
      <c r="E558" s="1"/>
      <c r="F558" s="1"/>
      <c r="G558" s="1"/>
      <c r="H558" s="6"/>
      <c r="I558" s="1"/>
      <c r="J558" s="1"/>
      <c r="K558" s="1"/>
    </row>
    <row r="559" spans="1:11" x14ac:dyDescent="1.1499999999999999">
      <c r="A559" s="1"/>
      <c r="B559" s="1"/>
      <c r="C559" s="1"/>
      <c r="D559" s="1"/>
      <c r="E559" s="1"/>
      <c r="F559" s="1"/>
      <c r="G559" s="1"/>
      <c r="H559" s="6"/>
      <c r="I559" s="1"/>
      <c r="J559" s="1"/>
      <c r="K559" s="1"/>
    </row>
    <row r="560" spans="1:11" x14ac:dyDescent="1.1499999999999999">
      <c r="A560" s="1"/>
      <c r="B560" s="1"/>
      <c r="C560" s="1"/>
      <c r="D560" s="1"/>
      <c r="E560" s="1"/>
      <c r="F560" s="1"/>
      <c r="G560" s="1"/>
      <c r="H560" s="6"/>
      <c r="I560" s="1"/>
      <c r="J560" s="1"/>
      <c r="K560" s="1"/>
    </row>
    <row r="561" spans="1:11" x14ac:dyDescent="1.1499999999999999">
      <c r="A561" s="1"/>
      <c r="B561" s="1"/>
      <c r="C561" s="1"/>
      <c r="D561" s="1"/>
      <c r="E561" s="1"/>
      <c r="F561" s="1"/>
      <c r="G561" s="1"/>
      <c r="H561" s="6"/>
      <c r="I561" s="1"/>
      <c r="J561" s="1"/>
      <c r="K561" s="1"/>
    </row>
    <row r="562" spans="1:11" x14ac:dyDescent="1.1499999999999999">
      <c r="A562" s="1"/>
      <c r="B562" s="1"/>
      <c r="C562" s="1"/>
      <c r="D562" s="1"/>
      <c r="E562" s="1"/>
      <c r="F562" s="1"/>
      <c r="G562" s="1"/>
      <c r="H562" s="6"/>
      <c r="I562" s="1"/>
      <c r="J562" s="1"/>
      <c r="K562" s="1"/>
    </row>
    <row r="563" spans="1:11" x14ac:dyDescent="1.1499999999999999">
      <c r="A563" s="1"/>
      <c r="B563" s="1"/>
      <c r="C563" s="1"/>
      <c r="D563" s="1"/>
      <c r="E563" s="1"/>
      <c r="F563" s="1"/>
      <c r="G563" s="1"/>
      <c r="H563" s="6"/>
      <c r="I563" s="1"/>
      <c r="J563" s="1"/>
      <c r="K563" s="1"/>
    </row>
    <row r="564" spans="1:11" x14ac:dyDescent="1.1499999999999999">
      <c r="A564" s="1"/>
      <c r="B564" s="1"/>
      <c r="C564" s="1"/>
      <c r="D564" s="1"/>
      <c r="E564" s="1"/>
      <c r="F564" s="1"/>
      <c r="G564" s="1"/>
      <c r="H564" s="6"/>
      <c r="I564" s="1"/>
      <c r="J564" s="1"/>
      <c r="K564" s="1"/>
    </row>
    <row r="565" spans="1:11" x14ac:dyDescent="1.1499999999999999">
      <c r="A565" s="1"/>
      <c r="B565" s="1"/>
      <c r="C565" s="1"/>
      <c r="D565" s="1"/>
      <c r="E565" s="1"/>
      <c r="F565" s="1"/>
      <c r="G565" s="1"/>
      <c r="H565" s="6"/>
      <c r="I565" s="1"/>
      <c r="J565" s="1"/>
      <c r="K565" s="1"/>
    </row>
    <row r="566" spans="1:11" x14ac:dyDescent="1.1499999999999999">
      <c r="A566" s="1"/>
      <c r="B566" s="1"/>
      <c r="C566" s="1"/>
      <c r="D566" s="1"/>
      <c r="E566" s="1"/>
      <c r="F566" s="1"/>
      <c r="G566" s="1"/>
      <c r="H566" s="6"/>
      <c r="I566" s="1"/>
      <c r="J566" s="1"/>
      <c r="K566" s="1"/>
    </row>
    <row r="567" spans="1:11" x14ac:dyDescent="1.1499999999999999">
      <c r="A567" s="1"/>
      <c r="B567" s="1"/>
      <c r="C567" s="1"/>
      <c r="D567" s="1"/>
      <c r="E567" s="1"/>
      <c r="F567" s="1"/>
      <c r="G567" s="1"/>
      <c r="H567" s="6"/>
      <c r="I567" s="1"/>
      <c r="J567" s="1"/>
      <c r="K567" s="1"/>
    </row>
    <row r="568" spans="1:11" x14ac:dyDescent="1.1499999999999999">
      <c r="A568" s="1"/>
      <c r="B568" s="1"/>
      <c r="C568" s="1"/>
      <c r="D568" s="1"/>
      <c r="E568" s="1"/>
      <c r="F568" s="1"/>
      <c r="G568" s="1"/>
      <c r="H568" s="6"/>
      <c r="I568" s="1"/>
      <c r="J568" s="1"/>
      <c r="K568" s="1"/>
    </row>
    <row r="569" spans="1:11" x14ac:dyDescent="1.1499999999999999">
      <c r="A569" s="1"/>
      <c r="B569" s="1"/>
      <c r="C569" s="1"/>
      <c r="D569" s="1"/>
      <c r="E569" s="1"/>
      <c r="F569" s="1"/>
      <c r="G569" s="1"/>
      <c r="H569" s="6"/>
      <c r="I569" s="1"/>
      <c r="J569" s="1"/>
      <c r="K569" s="1"/>
    </row>
    <row r="570" spans="1:11" x14ac:dyDescent="1.1499999999999999">
      <c r="A570" s="1"/>
      <c r="B570" s="1"/>
      <c r="C570" s="1"/>
      <c r="D570" s="1"/>
      <c r="E570" s="1"/>
      <c r="F570" s="1"/>
      <c r="G570" s="1"/>
      <c r="H570" s="6"/>
      <c r="I570" s="1"/>
      <c r="J570" s="1"/>
      <c r="K570" s="1"/>
    </row>
    <row r="571" spans="1:11" x14ac:dyDescent="1.1499999999999999">
      <c r="A571" s="1"/>
      <c r="B571" s="1"/>
      <c r="C571" s="1"/>
      <c r="D571" s="1"/>
      <c r="E571" s="1"/>
      <c r="F571" s="1"/>
      <c r="G571" s="1"/>
      <c r="H571" s="6"/>
      <c r="I571" s="1"/>
      <c r="J571" s="1"/>
      <c r="K571" s="1"/>
    </row>
    <row r="572" spans="1:11" x14ac:dyDescent="1.1499999999999999">
      <c r="A572" s="1"/>
      <c r="B572" s="1"/>
      <c r="C572" s="1"/>
      <c r="D572" s="1"/>
      <c r="E572" s="1"/>
      <c r="F572" s="1"/>
      <c r="G572" s="1"/>
      <c r="H572" s="6"/>
      <c r="I572" s="1"/>
      <c r="J572" s="1"/>
      <c r="K572" s="1"/>
    </row>
    <row r="573" spans="1:11" x14ac:dyDescent="1.1499999999999999">
      <c r="A573" s="1"/>
      <c r="B573" s="1"/>
      <c r="C573" s="1"/>
      <c r="D573" s="1"/>
      <c r="E573" s="1"/>
      <c r="F573" s="1"/>
      <c r="G573" s="1"/>
      <c r="H573" s="6"/>
      <c r="I573" s="1"/>
      <c r="J573" s="1"/>
      <c r="K573" s="1"/>
    </row>
    <row r="574" spans="1:11" x14ac:dyDescent="1.1499999999999999">
      <c r="A574" s="1"/>
      <c r="B574" s="1"/>
      <c r="C574" s="1"/>
      <c r="D574" s="1"/>
      <c r="E574" s="1"/>
      <c r="F574" s="1"/>
      <c r="G574" s="1"/>
      <c r="H574" s="6"/>
      <c r="I574" s="1"/>
      <c r="J574" s="1"/>
      <c r="K574" s="1"/>
    </row>
    <row r="575" spans="1:11" x14ac:dyDescent="1.1499999999999999">
      <c r="A575" s="1"/>
      <c r="B575" s="1"/>
      <c r="C575" s="1"/>
      <c r="D575" s="1"/>
      <c r="E575" s="1"/>
      <c r="F575" s="1"/>
      <c r="G575" s="1"/>
      <c r="H575" s="6"/>
      <c r="I575" s="1"/>
      <c r="J575" s="1"/>
      <c r="K575" s="1"/>
    </row>
    <row r="576" spans="1:11" x14ac:dyDescent="1.1499999999999999">
      <c r="A576" s="1"/>
      <c r="B576" s="1"/>
      <c r="C576" s="1"/>
      <c r="D576" s="1"/>
      <c r="E576" s="1"/>
      <c r="F576" s="1"/>
      <c r="G576" s="1"/>
      <c r="H576" s="6"/>
      <c r="I576" s="1"/>
      <c r="J576" s="1"/>
      <c r="K576" s="1"/>
    </row>
    <row r="577" spans="1:11" x14ac:dyDescent="1.1499999999999999">
      <c r="A577" s="1"/>
      <c r="B577" s="1"/>
      <c r="C577" s="1"/>
      <c r="D577" s="1"/>
      <c r="E577" s="1"/>
      <c r="F577" s="1"/>
      <c r="G577" s="1"/>
      <c r="H577" s="6"/>
      <c r="I577" s="1"/>
      <c r="J577" s="1"/>
      <c r="K577" s="1"/>
    </row>
    <row r="578" spans="1:11" x14ac:dyDescent="1.1499999999999999">
      <c r="A578" s="1"/>
      <c r="B578" s="1"/>
      <c r="C578" s="1"/>
      <c r="D578" s="1"/>
      <c r="E578" s="1"/>
      <c r="F578" s="1"/>
      <c r="G578" s="1"/>
      <c r="H578" s="6"/>
      <c r="I578" s="1"/>
      <c r="J578" s="1"/>
      <c r="K578" s="1"/>
    </row>
    <row r="579" spans="1:11" x14ac:dyDescent="1.1499999999999999">
      <c r="A579" s="1"/>
      <c r="B579" s="1"/>
      <c r="C579" s="1"/>
      <c r="D579" s="1"/>
      <c r="E579" s="1"/>
      <c r="F579" s="1"/>
      <c r="G579" s="1"/>
      <c r="H579" s="6"/>
      <c r="I579" s="1"/>
      <c r="J579" s="1"/>
      <c r="K579" s="1"/>
    </row>
    <row r="580" spans="1:11" x14ac:dyDescent="1.1499999999999999">
      <c r="A580" s="1"/>
      <c r="B580" s="1"/>
      <c r="C580" s="1"/>
      <c r="D580" s="1"/>
      <c r="E580" s="1"/>
      <c r="F580" s="1"/>
      <c r="G580" s="1"/>
      <c r="H580" s="6"/>
      <c r="I580" s="1"/>
      <c r="J580" s="1"/>
      <c r="K580" s="1"/>
    </row>
    <row r="581" spans="1:11" x14ac:dyDescent="1.1499999999999999">
      <c r="A581" s="1"/>
      <c r="B581" s="1"/>
      <c r="C581" s="1"/>
      <c r="D581" s="1"/>
      <c r="E581" s="1"/>
      <c r="F581" s="1"/>
      <c r="G581" s="1"/>
      <c r="H581" s="6"/>
      <c r="I581" s="1"/>
      <c r="J581" s="1"/>
      <c r="K581" s="1"/>
    </row>
    <row r="582" spans="1:11" x14ac:dyDescent="1.1499999999999999">
      <c r="A582" s="1"/>
      <c r="B582" s="1"/>
      <c r="C582" s="1"/>
      <c r="D582" s="1"/>
      <c r="E582" s="1"/>
      <c r="F582" s="1"/>
      <c r="G582" s="1"/>
      <c r="H582" s="6"/>
      <c r="I582" s="1"/>
      <c r="J582" s="1"/>
      <c r="K582" s="1"/>
    </row>
    <row r="583" spans="1:11" x14ac:dyDescent="1.1499999999999999">
      <c r="A583" s="1"/>
      <c r="B583" s="1"/>
      <c r="C583" s="1"/>
      <c r="D583" s="1"/>
      <c r="E583" s="1"/>
      <c r="F583" s="1"/>
      <c r="G583" s="1"/>
      <c r="H583" s="6"/>
    </row>
    <row r="584" spans="1:11" x14ac:dyDescent="1.1499999999999999">
      <c r="A584" s="1"/>
      <c r="B584" s="1"/>
      <c r="C584" s="1"/>
      <c r="D584" s="1"/>
      <c r="E584" s="1"/>
      <c r="F584" s="1"/>
      <c r="G584" s="1"/>
      <c r="H584" s="6"/>
    </row>
    <row r="585" spans="1:11" x14ac:dyDescent="1.1499999999999999">
      <c r="A585" s="1"/>
      <c r="B585" s="1"/>
      <c r="C585" s="1"/>
      <c r="D585" s="1"/>
      <c r="E585" s="1"/>
      <c r="F585" s="1"/>
      <c r="G585" s="1"/>
      <c r="H585" s="6"/>
    </row>
    <row r="586" spans="1:11" x14ac:dyDescent="1.1499999999999999">
      <c r="A586" s="1"/>
      <c r="B586" s="1"/>
      <c r="C586" s="1"/>
      <c r="D586" s="1"/>
      <c r="E586" s="1"/>
      <c r="F586" s="1"/>
      <c r="G586" s="1"/>
      <c r="H586" s="6"/>
    </row>
    <row r="587" spans="1:11" x14ac:dyDescent="1.1499999999999999">
      <c r="A587" s="1"/>
      <c r="B587" s="1"/>
      <c r="C587" s="1"/>
      <c r="D587" s="1"/>
      <c r="E587" s="1"/>
      <c r="F587" s="1"/>
      <c r="G587" s="1"/>
      <c r="H587" s="6"/>
    </row>
    <row r="588" spans="1:11" x14ac:dyDescent="1.1499999999999999">
      <c r="A588" s="1"/>
      <c r="B588" s="1"/>
      <c r="C588" s="1"/>
      <c r="D588" s="1"/>
      <c r="E588" s="1"/>
      <c r="F588" s="1"/>
      <c r="G588" s="1"/>
      <c r="H588" s="6"/>
    </row>
    <row r="589" spans="1:11" x14ac:dyDescent="1.1499999999999999">
      <c r="A589" s="1"/>
      <c r="B589" s="1"/>
      <c r="C589" s="1"/>
      <c r="D589" s="1"/>
      <c r="E589" s="1"/>
      <c r="F589" s="1"/>
      <c r="G589" s="1"/>
      <c r="H589" s="6"/>
    </row>
    <row r="590" spans="1:11" x14ac:dyDescent="1.1499999999999999">
      <c r="A590" s="12"/>
      <c r="B590" s="1"/>
      <c r="C590" s="54"/>
      <c r="D590" s="1"/>
      <c r="E590" s="1"/>
      <c r="F590" s="1"/>
      <c r="G590" s="1"/>
      <c r="H590" s="6"/>
    </row>
    <row r="591" spans="1:11" x14ac:dyDescent="1.1499999999999999">
      <c r="A591" s="12"/>
      <c r="B591" s="1"/>
      <c r="C591" s="54"/>
      <c r="D591" s="1"/>
      <c r="E591" s="1"/>
      <c r="F591" s="1"/>
      <c r="G591" s="1"/>
    </row>
  </sheetData>
  <mergeCells count="205">
    <mergeCell ref="I285:I286"/>
    <mergeCell ref="I315:I316"/>
    <mergeCell ref="I348:I349"/>
    <mergeCell ref="I377:I378"/>
    <mergeCell ref="I407:I408"/>
    <mergeCell ref="I439:I440"/>
    <mergeCell ref="I3:I4"/>
    <mergeCell ref="I34:I35"/>
    <mergeCell ref="I66:I67"/>
    <mergeCell ref="I96:I97"/>
    <mergeCell ref="I127:I128"/>
    <mergeCell ref="I158:I159"/>
    <mergeCell ref="I190:I191"/>
    <mergeCell ref="I222:I223"/>
    <mergeCell ref="I253:I254"/>
    <mergeCell ref="A442:G442"/>
    <mergeCell ref="A448:G448"/>
    <mergeCell ref="A457:G457"/>
    <mergeCell ref="A462:G462"/>
    <mergeCell ref="H468:H469"/>
    <mergeCell ref="H3:H4"/>
    <mergeCell ref="H34:H35"/>
    <mergeCell ref="H66:H67"/>
    <mergeCell ref="H96:H97"/>
    <mergeCell ref="H127:H128"/>
    <mergeCell ref="H158:H159"/>
    <mergeCell ref="H190:H191"/>
    <mergeCell ref="H222:H223"/>
    <mergeCell ref="H253:H254"/>
    <mergeCell ref="H285:H286"/>
    <mergeCell ref="H315:H316"/>
    <mergeCell ref="H348:H349"/>
    <mergeCell ref="H377:H378"/>
    <mergeCell ref="H407:H408"/>
    <mergeCell ref="H439:H440"/>
    <mergeCell ref="A37:G37"/>
    <mergeCell ref="A45:G45"/>
    <mergeCell ref="A54:G54"/>
    <mergeCell ref="A59:G59"/>
    <mergeCell ref="A1:G1"/>
    <mergeCell ref="A2:G2"/>
    <mergeCell ref="A3:A4"/>
    <mergeCell ref="B3:B4"/>
    <mergeCell ref="C3:C4"/>
    <mergeCell ref="D3:F3"/>
    <mergeCell ref="G3:G4"/>
    <mergeCell ref="A34:A35"/>
    <mergeCell ref="B34:B35"/>
    <mergeCell ref="C34:C35"/>
    <mergeCell ref="D34:F34"/>
    <mergeCell ref="G34:G35"/>
    <mergeCell ref="A6:G6"/>
    <mergeCell ref="A14:G14"/>
    <mergeCell ref="A22:G22"/>
    <mergeCell ref="A27:G27"/>
    <mergeCell ref="A32:G32"/>
    <mergeCell ref="A33:G33"/>
    <mergeCell ref="A64:G64"/>
    <mergeCell ref="A65:G65"/>
    <mergeCell ref="A66:A67"/>
    <mergeCell ref="B66:B67"/>
    <mergeCell ref="C66:C67"/>
    <mergeCell ref="D66:F66"/>
    <mergeCell ref="G66:G67"/>
    <mergeCell ref="A96:A97"/>
    <mergeCell ref="B96:B97"/>
    <mergeCell ref="C96:C97"/>
    <mergeCell ref="D96:F96"/>
    <mergeCell ref="G96:G97"/>
    <mergeCell ref="A99:G99"/>
    <mergeCell ref="A69:G69"/>
    <mergeCell ref="A75:G75"/>
    <mergeCell ref="A84:G84"/>
    <mergeCell ref="A89:G89"/>
    <mergeCell ref="A94:G94"/>
    <mergeCell ref="A95:G95"/>
    <mergeCell ref="A107:G107"/>
    <mergeCell ref="A115:G115"/>
    <mergeCell ref="A120:G120"/>
    <mergeCell ref="A125:G125"/>
    <mergeCell ref="A126:G126"/>
    <mergeCell ref="A127:A128"/>
    <mergeCell ref="B127:B128"/>
    <mergeCell ref="C127:C128"/>
    <mergeCell ref="D127:F127"/>
    <mergeCell ref="G127:G128"/>
    <mergeCell ref="A158:A159"/>
    <mergeCell ref="B158:B159"/>
    <mergeCell ref="C158:C159"/>
    <mergeCell ref="D158:F158"/>
    <mergeCell ref="G158:G159"/>
    <mergeCell ref="A161:G161"/>
    <mergeCell ref="A130:G130"/>
    <mergeCell ref="A137:G137"/>
    <mergeCell ref="A146:G146"/>
    <mergeCell ref="A151:G151"/>
    <mergeCell ref="A156:G156"/>
    <mergeCell ref="A157:G157"/>
    <mergeCell ref="A168:G168"/>
    <mergeCell ref="A178:G178"/>
    <mergeCell ref="A183:G183"/>
    <mergeCell ref="A188:G188"/>
    <mergeCell ref="A189:G189"/>
    <mergeCell ref="A190:A191"/>
    <mergeCell ref="B190:B191"/>
    <mergeCell ref="C190:C191"/>
    <mergeCell ref="D190:F190"/>
    <mergeCell ref="G190:G191"/>
    <mergeCell ref="A222:A223"/>
    <mergeCell ref="B222:B223"/>
    <mergeCell ref="C222:C223"/>
    <mergeCell ref="D222:F222"/>
    <mergeCell ref="G222:G223"/>
    <mergeCell ref="A225:G225"/>
    <mergeCell ref="A193:G193"/>
    <mergeCell ref="A201:G201"/>
    <mergeCell ref="A210:G210"/>
    <mergeCell ref="A215:G215"/>
    <mergeCell ref="A220:G220"/>
    <mergeCell ref="A221:G221"/>
    <mergeCell ref="A232:G232"/>
    <mergeCell ref="A241:G241"/>
    <mergeCell ref="A246:G246"/>
    <mergeCell ref="A251:G251"/>
    <mergeCell ref="A252:G252"/>
    <mergeCell ref="A253:A254"/>
    <mergeCell ref="B253:B254"/>
    <mergeCell ref="C253:C254"/>
    <mergeCell ref="D253:F253"/>
    <mergeCell ref="G253:G254"/>
    <mergeCell ref="A285:A286"/>
    <mergeCell ref="B285:B286"/>
    <mergeCell ref="C285:C286"/>
    <mergeCell ref="D285:F285"/>
    <mergeCell ref="G285:G286"/>
    <mergeCell ref="A288:G288"/>
    <mergeCell ref="A256:G256"/>
    <mergeCell ref="A264:G264"/>
    <mergeCell ref="A273:G273"/>
    <mergeCell ref="A278:G278"/>
    <mergeCell ref="A283:G283"/>
    <mergeCell ref="A284:G284"/>
    <mergeCell ref="A295:G295"/>
    <mergeCell ref="A303:G303"/>
    <mergeCell ref="A308:G308"/>
    <mergeCell ref="A313:G313"/>
    <mergeCell ref="A314:G314"/>
    <mergeCell ref="A315:A316"/>
    <mergeCell ref="B315:B316"/>
    <mergeCell ref="C315:C316"/>
    <mergeCell ref="D315:F315"/>
    <mergeCell ref="G315:G316"/>
    <mergeCell ref="A348:A349"/>
    <mergeCell ref="B348:B349"/>
    <mergeCell ref="C348:C349"/>
    <mergeCell ref="D348:F348"/>
    <mergeCell ref="G348:G349"/>
    <mergeCell ref="A351:G351"/>
    <mergeCell ref="A318:G318"/>
    <mergeCell ref="A326:G326"/>
    <mergeCell ref="A336:G336"/>
    <mergeCell ref="A341:G341"/>
    <mergeCell ref="A346:G346"/>
    <mergeCell ref="A347:G347"/>
    <mergeCell ref="A470:C470"/>
    <mergeCell ref="A471:C471"/>
    <mergeCell ref="A375:G375"/>
    <mergeCell ref="A376:G376"/>
    <mergeCell ref="A377:A378"/>
    <mergeCell ref="B377:B378"/>
    <mergeCell ref="C377:C378"/>
    <mergeCell ref="D377:F377"/>
    <mergeCell ref="G377:G378"/>
    <mergeCell ref="A380:G380"/>
    <mergeCell ref="A386:G386"/>
    <mergeCell ref="A395:G395"/>
    <mergeCell ref="A400:G400"/>
    <mergeCell ref="A405:G405"/>
    <mergeCell ref="A406:G406"/>
    <mergeCell ref="A407:A408"/>
    <mergeCell ref="B407:B408"/>
    <mergeCell ref="A426:G426"/>
    <mergeCell ref="A431:G431"/>
    <mergeCell ref="A472:C472"/>
    <mergeCell ref="A473:C473"/>
    <mergeCell ref="A474:C474"/>
    <mergeCell ref="A357:G357"/>
    <mergeCell ref="A365:G365"/>
    <mergeCell ref="A370:G370"/>
    <mergeCell ref="A467:G467"/>
    <mergeCell ref="A468:C469"/>
    <mergeCell ref="D468:F468"/>
    <mergeCell ref="G468:G469"/>
    <mergeCell ref="C407:C408"/>
    <mergeCell ref="D407:F407"/>
    <mergeCell ref="G407:G408"/>
    <mergeCell ref="A410:G410"/>
    <mergeCell ref="A418:G418"/>
    <mergeCell ref="A437:G437"/>
    <mergeCell ref="A438:G438"/>
    <mergeCell ref="A439:A440"/>
    <mergeCell ref="B439:B440"/>
    <mergeCell ref="C439:C440"/>
    <mergeCell ref="D439:F439"/>
    <mergeCell ref="G439:G440"/>
  </mergeCells>
  <pageMargins left="0.39370078740157483" right="0.39370078740157483" top="0.39370078740157483" bottom="0.39370078740157483" header="0.39370078740157483" footer="0.39370078740157483"/>
  <pageSetup paperSize="9" scale="16" fitToHeight="29" orientation="portrait" r:id="rId1"/>
  <headerFooter alignWithMargins="0"/>
  <rowBreaks count="15" manualBreakCount="15">
    <brk id="31" max="8" man="1"/>
    <brk id="63" max="8" man="1"/>
    <brk id="93" max="8" man="1"/>
    <brk id="124" max="8" man="1"/>
    <brk id="155" max="8" man="1"/>
    <brk id="187" max="8" man="1"/>
    <brk id="219" max="8" man="1"/>
    <brk id="250" max="8" man="1"/>
    <brk id="282" max="8" man="1"/>
    <brk id="312" max="8" man="1"/>
    <brk id="345" max="8" man="1"/>
    <brk id="374" max="8" man="1"/>
    <brk id="404" max="8" man="1"/>
    <brk id="436" max="8" man="1"/>
    <brk id="466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7-11 лет</vt:lpstr>
      <vt:lpstr>меню  7-11 лет</vt:lpstr>
      <vt:lpstr>12 лет и старше </vt:lpstr>
      <vt:lpstr>меню 12 лет и старше</vt:lpstr>
      <vt:lpstr>Лист1</vt:lpstr>
      <vt:lpstr>'12 лет и старше '!Область_печати</vt:lpstr>
      <vt:lpstr>'7-11 лет'!Область_печати</vt:lpstr>
      <vt:lpstr>'меню  7-11 лет'!Область_печати</vt:lpstr>
      <vt:lpstr>'меню 12 лет и старше'!Область_печати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 Сергеевна</dc:creator>
  <cp:lastModifiedBy>Зуева Л.А.</cp:lastModifiedBy>
  <cp:lastPrinted>2023-12-19T02:49:23Z</cp:lastPrinted>
  <dcterms:created xsi:type="dcterms:W3CDTF">2022-11-29T02:42:23Z</dcterms:created>
  <dcterms:modified xsi:type="dcterms:W3CDTF">2023-12-27T04:15:56Z</dcterms:modified>
</cp:coreProperties>
</file>